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2023\OCTUBRE\HIPERVINCULOS\"/>
    </mc:Choice>
  </mc:AlternateContent>
  <bookViews>
    <workbookView xWindow="0" yWindow="0" windowWidth="20490" windowHeight="6930"/>
  </bookViews>
  <sheets>
    <sheet name="POA" sheetId="7" r:id="rId1"/>
  </sheets>
  <definedNames>
    <definedName name="_xlnm._FilterDatabase" localSheetId="0" hidden="1">POA!$A$3:$AP$619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L558" i="7" l="1"/>
  <c r="AL553" i="7" l="1"/>
  <c r="AL552" i="7"/>
  <c r="AL550" i="7"/>
  <c r="AM586" i="7" l="1"/>
  <c r="AL586" i="7"/>
  <c r="AM585" i="7"/>
  <c r="AL585" i="7"/>
  <c r="AM584" i="7"/>
  <c r="AL584" i="7"/>
  <c r="AM583" i="7"/>
  <c r="AL583" i="7"/>
  <c r="AM582" i="7"/>
  <c r="AL582" i="7"/>
  <c r="AM580" i="7"/>
  <c r="AL580" i="7"/>
  <c r="AM579" i="7"/>
  <c r="AL579" i="7"/>
  <c r="AM578" i="7"/>
  <c r="AL578" i="7"/>
  <c r="AM577" i="7"/>
  <c r="AL577" i="7"/>
  <c r="AL576" i="7"/>
  <c r="AM576" i="7"/>
  <c r="AM575" i="7"/>
  <c r="AL575" i="7"/>
  <c r="AM574" i="7"/>
  <c r="AL574" i="7"/>
  <c r="AL573" i="7"/>
  <c r="AM573" i="7"/>
  <c r="AM572" i="7"/>
  <c r="AL572" i="7"/>
  <c r="AM571" i="7"/>
  <c r="AL571" i="7"/>
  <c r="AM570" i="7"/>
  <c r="AL570" i="7"/>
  <c r="AM568" i="7"/>
  <c r="AL568" i="7"/>
  <c r="AL567" i="7"/>
  <c r="AM566" i="7"/>
  <c r="AL566" i="7"/>
  <c r="AM565" i="7"/>
  <c r="AL565" i="7"/>
  <c r="AM564" i="7"/>
  <c r="AL564" i="7"/>
  <c r="AM563" i="7"/>
  <c r="AL563" i="7"/>
  <c r="AM561" i="7"/>
  <c r="AL561" i="7"/>
  <c r="AM560" i="7"/>
  <c r="AL560" i="7"/>
  <c r="AM558" i="7"/>
  <c r="AL559" i="7"/>
  <c r="AM557" i="7"/>
  <c r="AL557" i="7"/>
  <c r="AM556" i="7"/>
  <c r="AL556" i="7"/>
  <c r="AL554" i="7"/>
  <c r="AM553" i="7"/>
  <c r="AM552" i="7"/>
  <c r="AM549" i="7"/>
  <c r="AL549" i="7"/>
  <c r="AM550" i="7" l="1"/>
  <c r="AM587" i="7" l="1"/>
  <c r="AL587" i="7"/>
  <c r="AM581" i="7"/>
  <c r="AL581" i="7"/>
  <c r="AM569" i="7"/>
  <c r="AL569" i="7"/>
  <c r="AM567" i="7"/>
  <c r="AM562" i="7"/>
  <c r="AL562" i="7"/>
  <c r="AM559" i="7"/>
  <c r="AM555" i="7"/>
  <c r="AL555" i="7"/>
  <c r="AM554" i="7"/>
  <c r="AM551" i="7"/>
  <c r="AL551" i="7"/>
  <c r="AM619" i="7" l="1"/>
  <c r="AL619" i="7"/>
  <c r="AM618" i="7"/>
  <c r="AL618" i="7"/>
  <c r="AM617" i="7"/>
  <c r="AL617" i="7"/>
  <c r="AM616" i="7"/>
  <c r="AL616" i="7"/>
  <c r="AO616" i="7" s="1"/>
  <c r="AM615" i="7"/>
  <c r="AL615" i="7"/>
  <c r="AO615" i="7" s="1"/>
  <c r="AM614" i="7"/>
  <c r="AL614" i="7"/>
  <c r="AN613" i="7"/>
  <c r="AO613" i="7" s="1"/>
  <c r="AL612" i="7"/>
  <c r="AO612" i="7" s="1"/>
  <c r="AL611" i="7"/>
  <c r="AN611" i="7" s="1"/>
  <c r="AO611" i="7" s="1"/>
  <c r="AL610" i="7"/>
  <c r="AN610" i="7" s="1"/>
  <c r="AO610" i="7" s="1"/>
  <c r="AL609" i="7"/>
  <c r="AN609" i="7" s="1"/>
  <c r="AO609" i="7" s="1"/>
  <c r="AL608" i="7"/>
  <c r="AN608" i="7" s="1"/>
  <c r="AO608" i="7" s="1"/>
  <c r="AM607" i="7"/>
  <c r="AL607" i="7"/>
  <c r="AO607" i="7" s="1"/>
  <c r="AM606" i="7"/>
  <c r="AL606" i="7"/>
  <c r="AM605" i="7"/>
  <c r="AL605" i="7"/>
  <c r="AO605" i="7" s="1"/>
  <c r="AM604" i="7"/>
  <c r="AL604" i="7"/>
  <c r="AM603" i="7"/>
  <c r="AL603" i="7"/>
  <c r="AO603" i="7" s="1"/>
  <c r="AM602" i="7"/>
  <c r="AL602" i="7"/>
  <c r="AM601" i="7"/>
  <c r="AL601" i="7"/>
  <c r="AO601" i="7" s="1"/>
  <c r="AM600" i="7"/>
  <c r="AL600" i="7"/>
  <c r="AM599" i="7"/>
  <c r="AL599" i="7"/>
  <c r="AM598" i="7"/>
  <c r="AL598" i="7"/>
  <c r="W598" i="7"/>
  <c r="AM597" i="7"/>
  <c r="W597" i="7"/>
  <c r="Q597" i="7"/>
  <c r="AL597" i="7" s="1"/>
  <c r="AO597" i="7" s="1"/>
  <c r="AM596" i="7"/>
  <c r="AL596" i="7"/>
  <c r="AM595" i="7"/>
  <c r="AL595" i="7"/>
  <c r="AO595" i="7" s="1"/>
  <c r="AM594" i="7"/>
  <c r="AL594" i="7"/>
  <c r="AO594" i="7" s="1"/>
  <c r="AM593" i="7"/>
  <c r="AL593" i="7"/>
  <c r="AN593" i="7" s="1"/>
  <c r="AO593" i="7" s="1"/>
  <c r="AM592" i="7"/>
  <c r="AL592" i="7"/>
  <c r="AO592" i="7" s="1"/>
  <c r="AM591" i="7"/>
  <c r="AL591" i="7"/>
  <c r="AO591" i="7" s="1"/>
  <c r="AM590" i="7"/>
  <c r="AL590" i="7"/>
  <c r="AO590" i="7" s="1"/>
  <c r="AM589" i="7"/>
  <c r="AL589" i="7"/>
  <c r="AO589" i="7" s="1"/>
  <c r="AM588" i="7"/>
  <c r="AL588" i="7"/>
  <c r="AN583" i="7"/>
  <c r="AO582" i="7"/>
  <c r="AO581" i="7"/>
  <c r="AO580" i="7"/>
  <c r="AO574" i="7"/>
  <c r="AO572" i="7"/>
  <c r="AO569" i="7"/>
  <c r="AO568" i="7"/>
  <c r="AO567" i="7"/>
  <c r="AN566" i="7"/>
  <c r="AO566" i="7" s="1"/>
  <c r="AO561" i="7"/>
  <c r="AN559" i="7"/>
  <c r="AN558" i="7"/>
  <c r="AO558" i="7"/>
  <c r="AO557" i="7"/>
  <c r="AO556" i="7"/>
  <c r="AN555" i="7"/>
  <c r="AO554" i="7"/>
  <c r="AO552" i="7"/>
  <c r="AN551" i="7"/>
  <c r="AO550" i="7"/>
  <c r="AO549" i="7"/>
  <c r="AM548" i="7"/>
  <c r="AL548" i="7"/>
  <c r="AM547" i="7"/>
  <c r="AL547" i="7"/>
  <c r="AM546" i="7"/>
  <c r="AL546" i="7"/>
  <c r="AN546" i="7" s="1"/>
  <c r="AO546" i="7" s="1"/>
  <c r="AM545" i="7"/>
  <c r="AL545" i="7"/>
  <c r="AM544" i="7"/>
  <c r="AL544" i="7"/>
  <c r="AM543" i="7"/>
  <c r="AL543" i="7"/>
  <c r="AM542" i="7"/>
  <c r="AL542" i="7"/>
  <c r="AN542" i="7" s="1"/>
  <c r="AO542" i="7" s="1"/>
  <c r="AM541" i="7"/>
  <c r="AL541" i="7"/>
  <c r="AN541" i="7" s="1"/>
  <c r="AO541" i="7" s="1"/>
  <c r="AM540" i="7"/>
  <c r="AL540" i="7"/>
  <c r="AM539" i="7"/>
  <c r="AL539" i="7"/>
  <c r="AM538" i="7"/>
  <c r="AL538" i="7"/>
  <c r="AM537" i="7"/>
  <c r="AL537" i="7"/>
  <c r="AN537" i="7" s="1"/>
  <c r="AO537" i="7" s="1"/>
  <c r="AM536" i="7"/>
  <c r="AL536" i="7"/>
  <c r="AO536" i="7" s="1"/>
  <c r="AM535" i="7"/>
  <c r="AL535" i="7"/>
  <c r="AM534" i="7"/>
  <c r="AL534" i="7"/>
  <c r="AO534" i="7" s="1"/>
  <c r="AM533" i="7"/>
  <c r="AL533" i="7"/>
  <c r="AM532" i="7"/>
  <c r="AL532" i="7"/>
  <c r="AO532" i="7" s="1"/>
  <c r="AM531" i="7"/>
  <c r="AL531" i="7"/>
  <c r="AM530" i="7"/>
  <c r="AL530" i="7"/>
  <c r="AM529" i="7"/>
  <c r="AL529" i="7"/>
  <c r="AM528" i="7"/>
  <c r="AL528" i="7"/>
  <c r="AO528" i="7" s="1"/>
  <c r="AM527" i="7"/>
  <c r="AL527" i="7"/>
  <c r="AO527" i="7" s="1"/>
  <c r="AM526" i="7"/>
  <c r="AL526" i="7"/>
  <c r="AO526" i="7" s="1"/>
  <c r="AM525" i="7"/>
  <c r="AL525" i="7"/>
  <c r="AM524" i="7"/>
  <c r="AL524" i="7"/>
  <c r="AM523" i="7"/>
  <c r="AL523" i="7"/>
  <c r="AM522" i="7"/>
  <c r="AL522" i="7"/>
  <c r="AM521" i="7"/>
  <c r="AL521" i="7"/>
  <c r="AM520" i="7"/>
  <c r="AL520" i="7"/>
  <c r="AM519" i="7"/>
  <c r="AL519" i="7"/>
  <c r="AM518" i="7"/>
  <c r="AL518" i="7"/>
  <c r="AM517" i="7"/>
  <c r="AL517" i="7"/>
  <c r="AM516" i="7"/>
  <c r="AL516" i="7"/>
  <c r="AM515" i="7"/>
  <c r="AL515" i="7"/>
  <c r="AM514" i="7"/>
  <c r="AL514" i="7"/>
  <c r="AM513" i="7"/>
  <c r="AL513" i="7"/>
  <c r="AM512" i="7"/>
  <c r="AL512" i="7"/>
  <c r="AM511" i="7"/>
  <c r="AL511" i="7"/>
  <c r="AM510" i="7"/>
  <c r="AL510" i="7"/>
  <c r="AM509" i="7"/>
  <c r="AL509" i="7"/>
  <c r="AM508" i="7"/>
  <c r="AL508" i="7"/>
  <c r="AM507" i="7"/>
  <c r="AL507" i="7"/>
  <c r="AM506" i="7"/>
  <c r="AL506" i="7"/>
  <c r="AM505" i="7"/>
  <c r="AL505" i="7"/>
  <c r="AM504" i="7"/>
  <c r="AL504" i="7"/>
  <c r="AO504" i="7" s="1"/>
  <c r="AM503" i="7"/>
  <c r="AL503" i="7"/>
  <c r="AM502" i="7"/>
  <c r="AL502" i="7"/>
  <c r="AM501" i="7"/>
  <c r="AL501" i="7"/>
  <c r="AO501" i="7" s="1"/>
  <c r="AM500" i="7"/>
  <c r="AL500" i="7"/>
  <c r="AM499" i="7"/>
  <c r="AL499" i="7"/>
  <c r="AM498" i="7"/>
  <c r="AL498" i="7"/>
  <c r="AM497" i="7"/>
  <c r="AL497" i="7"/>
  <c r="AM496" i="7"/>
  <c r="AL496" i="7"/>
  <c r="AM495" i="7"/>
  <c r="AL495" i="7"/>
  <c r="AM494" i="7"/>
  <c r="AL494" i="7"/>
  <c r="AM493" i="7"/>
  <c r="AL493" i="7"/>
  <c r="AM492" i="7"/>
  <c r="AL492" i="7"/>
  <c r="AM491" i="7"/>
  <c r="AL491" i="7"/>
  <c r="AM490" i="7"/>
  <c r="AL490" i="7"/>
  <c r="AM489" i="7"/>
  <c r="AL489" i="7"/>
  <c r="AM488" i="7"/>
  <c r="AL488" i="7"/>
  <c r="AM487" i="7"/>
  <c r="AL487" i="7"/>
  <c r="AM486" i="7"/>
  <c r="AL486" i="7"/>
  <c r="AM485" i="7"/>
  <c r="AL485" i="7"/>
  <c r="AM484" i="7"/>
  <c r="AL484" i="7"/>
  <c r="AO484" i="7" s="1"/>
  <c r="AM483" i="7"/>
  <c r="AL483" i="7"/>
  <c r="AM482" i="7"/>
  <c r="AL482" i="7"/>
  <c r="AM481" i="7"/>
  <c r="AL481" i="7"/>
  <c r="AM480" i="7"/>
  <c r="AL480" i="7"/>
  <c r="AO480" i="7" s="1"/>
  <c r="AM479" i="7"/>
  <c r="AL479" i="7"/>
  <c r="AM478" i="7"/>
  <c r="AL478" i="7"/>
  <c r="AM477" i="7"/>
  <c r="AL477" i="7"/>
  <c r="AM476" i="7"/>
  <c r="AL476" i="7"/>
  <c r="AM475" i="7"/>
  <c r="AL475" i="7"/>
  <c r="AM474" i="7"/>
  <c r="AL474" i="7"/>
  <c r="AM473" i="7"/>
  <c r="AL473" i="7"/>
  <c r="AM472" i="7"/>
  <c r="AL472" i="7"/>
  <c r="AM471" i="7"/>
  <c r="AL471" i="7"/>
  <c r="AM470" i="7"/>
  <c r="AL470" i="7"/>
  <c r="AM469" i="7"/>
  <c r="AL469" i="7"/>
  <c r="AM468" i="7"/>
  <c r="T468" i="7"/>
  <c r="AL468" i="7" s="1"/>
  <c r="AM467" i="7"/>
  <c r="AL467" i="7"/>
  <c r="AM466" i="7"/>
  <c r="AL466" i="7"/>
  <c r="AM465" i="7"/>
  <c r="AL465" i="7"/>
  <c r="AM464" i="7"/>
  <c r="AL464" i="7"/>
  <c r="AM463" i="7"/>
  <c r="AL463" i="7"/>
  <c r="AM462" i="7"/>
  <c r="AL462" i="7"/>
  <c r="AM461" i="7"/>
  <c r="AL461" i="7"/>
  <c r="AM460" i="7"/>
  <c r="AL460" i="7"/>
  <c r="AM459" i="7"/>
  <c r="AL459" i="7"/>
  <c r="AM458" i="7"/>
  <c r="AL458" i="7"/>
  <c r="AM457" i="7"/>
  <c r="AL457" i="7"/>
  <c r="AM456" i="7"/>
  <c r="AL456" i="7"/>
  <c r="AM455" i="7"/>
  <c r="AL455" i="7"/>
  <c r="AM454" i="7"/>
  <c r="AL454" i="7"/>
  <c r="AM453" i="7"/>
  <c r="AL453" i="7"/>
  <c r="AO453" i="7" s="1"/>
  <c r="AM452" i="7"/>
  <c r="AL452" i="7"/>
  <c r="AO452" i="7" s="1"/>
  <c r="AM451" i="7"/>
  <c r="AL451" i="7"/>
  <c r="AM450" i="7"/>
  <c r="AL450" i="7"/>
  <c r="AM449" i="7"/>
  <c r="AL449" i="7"/>
  <c r="AM448" i="7"/>
  <c r="AL448" i="7"/>
  <c r="AM447" i="7"/>
  <c r="AL447" i="7"/>
  <c r="AO447" i="7" s="1"/>
  <c r="AM446" i="7"/>
  <c r="AL446" i="7"/>
  <c r="AO446" i="7" s="1"/>
  <c r="AM445" i="7"/>
  <c r="AL445" i="7"/>
  <c r="AO445" i="7" s="1"/>
  <c r="AM444" i="7"/>
  <c r="AL444" i="7"/>
  <c r="AO444" i="7" s="1"/>
  <c r="AM443" i="7"/>
  <c r="AL443" i="7"/>
  <c r="AM442" i="7"/>
  <c r="AL442" i="7"/>
  <c r="AM441" i="7"/>
  <c r="AL441" i="7"/>
  <c r="AM440" i="7"/>
  <c r="AL440" i="7"/>
  <c r="AN440" i="7" s="1"/>
  <c r="AO440" i="7" s="1"/>
  <c r="AM439" i="7"/>
  <c r="AL439" i="7"/>
  <c r="AM438" i="7"/>
  <c r="AL438" i="7"/>
  <c r="AM437" i="7"/>
  <c r="AL437" i="7"/>
  <c r="AO437" i="7" s="1"/>
  <c r="AM436" i="7"/>
  <c r="AL436" i="7"/>
  <c r="AO436" i="7" s="1"/>
  <c r="AM435" i="7"/>
  <c r="AL435" i="7"/>
  <c r="AM434" i="7"/>
  <c r="AL434" i="7"/>
  <c r="AM433" i="7"/>
  <c r="AL433" i="7"/>
  <c r="AM432" i="7"/>
  <c r="AL432" i="7"/>
  <c r="AM431" i="7"/>
  <c r="AL431" i="7"/>
  <c r="AM430" i="7"/>
  <c r="AL430" i="7"/>
  <c r="AO430" i="7" s="1"/>
  <c r="AM429" i="7"/>
  <c r="AL429" i="7"/>
  <c r="AN429" i="7" s="1"/>
  <c r="AO429" i="7" s="1"/>
  <c r="AM428" i="7"/>
  <c r="AL428" i="7"/>
  <c r="AO428" i="7" s="1"/>
  <c r="AM427" i="7"/>
  <c r="AL427" i="7"/>
  <c r="AO427" i="7" s="1"/>
  <c r="AL426" i="7"/>
  <c r="AN426" i="7" s="1"/>
  <c r="AO426" i="7" s="1"/>
  <c r="AM425" i="7"/>
  <c r="AL425" i="7"/>
  <c r="AO425" i="7" s="1"/>
  <c r="AM424" i="7"/>
  <c r="AL424" i="7"/>
  <c r="AM423" i="7"/>
  <c r="AL423" i="7"/>
  <c r="AO423" i="7" s="1"/>
  <c r="AM422" i="7"/>
  <c r="AL422" i="7"/>
  <c r="AO422" i="7" s="1"/>
  <c r="AM421" i="7"/>
  <c r="AL421" i="7"/>
  <c r="AO421" i="7" s="1"/>
  <c r="AM420" i="7"/>
  <c r="AL420" i="7"/>
  <c r="AM419" i="7"/>
  <c r="AL419" i="7"/>
  <c r="AM418" i="7"/>
  <c r="AL418" i="7"/>
  <c r="AO418" i="7" s="1"/>
  <c r="AM417" i="7"/>
  <c r="AL417" i="7"/>
  <c r="AM416" i="7"/>
  <c r="AL416" i="7"/>
  <c r="AM415" i="7"/>
  <c r="AL415" i="7"/>
  <c r="AM414" i="7"/>
  <c r="AL414" i="7"/>
  <c r="AM413" i="7"/>
  <c r="AL413" i="7"/>
  <c r="AM412" i="7"/>
  <c r="AL412" i="7"/>
  <c r="AM411" i="7"/>
  <c r="AL411" i="7"/>
  <c r="AM410" i="7"/>
  <c r="AL410" i="7"/>
  <c r="AM409" i="7"/>
  <c r="AL409" i="7"/>
  <c r="AO409" i="7" s="1"/>
  <c r="AM408" i="7"/>
  <c r="AL408" i="7"/>
  <c r="AM407" i="7"/>
  <c r="AL407" i="7"/>
  <c r="AO407" i="7" s="1"/>
  <c r="AM406" i="7"/>
  <c r="AL406" i="7"/>
  <c r="AM405" i="7"/>
  <c r="AL405" i="7"/>
  <c r="AO405" i="7" s="1"/>
  <c r="AM404" i="7"/>
  <c r="AL404" i="7"/>
  <c r="AM403" i="7"/>
  <c r="AL403" i="7"/>
  <c r="AO403" i="7" s="1"/>
  <c r="AM402" i="7"/>
  <c r="AL402" i="7"/>
  <c r="AO402" i="7" s="1"/>
  <c r="AM401" i="7"/>
  <c r="AL401" i="7"/>
  <c r="AM400" i="7"/>
  <c r="AL400" i="7"/>
  <c r="AO400" i="7" s="1"/>
  <c r="AM399" i="7"/>
  <c r="AL399" i="7"/>
  <c r="AM398" i="7"/>
  <c r="AL398" i="7"/>
  <c r="AM397" i="7"/>
  <c r="AL397" i="7"/>
  <c r="AM396" i="7"/>
  <c r="AL396" i="7"/>
  <c r="AO396" i="7" s="1"/>
  <c r="AM395" i="7"/>
  <c r="AL395" i="7"/>
  <c r="AO395" i="7" s="1"/>
  <c r="AM394" i="7"/>
  <c r="AL394" i="7"/>
  <c r="AM393" i="7"/>
  <c r="AL393" i="7"/>
  <c r="AO393" i="7" s="1"/>
  <c r="AM392" i="7"/>
  <c r="AL392" i="7"/>
  <c r="AO392" i="7" s="1"/>
  <c r="AM391" i="7"/>
  <c r="AL391" i="7"/>
  <c r="AO391" i="7" s="1"/>
  <c r="AM390" i="7"/>
  <c r="AL390" i="7"/>
  <c r="AO390" i="7" s="1"/>
  <c r="AM389" i="7"/>
  <c r="AL389" i="7"/>
  <c r="AM388" i="7"/>
  <c r="AL388" i="7"/>
  <c r="AO388" i="7" s="1"/>
  <c r="AM387" i="7"/>
  <c r="AL387" i="7"/>
  <c r="AM386" i="7"/>
  <c r="AL386" i="7"/>
  <c r="AO386" i="7" s="1"/>
  <c r="AM385" i="7"/>
  <c r="AL385" i="7"/>
  <c r="AO385" i="7" s="1"/>
  <c r="AM384" i="7"/>
  <c r="AL384" i="7"/>
  <c r="AM383" i="7"/>
  <c r="AL383" i="7"/>
  <c r="AM382" i="7"/>
  <c r="AL382" i="7"/>
  <c r="AM381" i="7"/>
  <c r="AL381" i="7"/>
  <c r="AM380" i="7"/>
  <c r="AL380" i="7"/>
  <c r="AM379" i="7"/>
  <c r="AL379" i="7"/>
  <c r="AM378" i="7"/>
  <c r="AL378" i="7"/>
  <c r="AM377" i="7"/>
  <c r="AL377" i="7"/>
  <c r="AO377" i="7" s="1"/>
  <c r="AM376" i="7"/>
  <c r="AL376" i="7"/>
  <c r="AO376" i="7" s="1"/>
  <c r="AM375" i="7"/>
  <c r="AL375" i="7"/>
  <c r="AO375" i="7" s="1"/>
  <c r="AM374" i="7"/>
  <c r="AL374" i="7"/>
  <c r="AM373" i="7"/>
  <c r="AL373" i="7"/>
  <c r="AM372" i="7"/>
  <c r="AL372" i="7"/>
  <c r="AM371" i="7"/>
  <c r="AL371" i="7"/>
  <c r="AM370" i="7"/>
  <c r="AL370" i="7"/>
  <c r="AO370" i="7" s="1"/>
  <c r="AM369" i="7"/>
  <c r="AL369" i="7"/>
  <c r="AO369" i="7" s="1"/>
  <c r="AM368" i="7"/>
  <c r="AL368" i="7"/>
  <c r="AO368" i="7" s="1"/>
  <c r="AM367" i="7"/>
  <c r="AL367" i="7"/>
  <c r="AO367" i="7" s="1"/>
  <c r="AM366" i="7"/>
  <c r="AL366" i="7"/>
  <c r="AO366" i="7" s="1"/>
  <c r="AM365" i="7"/>
  <c r="AL365" i="7"/>
  <c r="AM364" i="7"/>
  <c r="AL364" i="7"/>
  <c r="AO364" i="7" s="1"/>
  <c r="AM363" i="7"/>
  <c r="AL363" i="7"/>
  <c r="AO363" i="7" s="1"/>
  <c r="AM362" i="7"/>
  <c r="AL362" i="7"/>
  <c r="AO362" i="7" s="1"/>
  <c r="AM361" i="7"/>
  <c r="AL361" i="7"/>
  <c r="AO361" i="7" s="1"/>
  <c r="AM360" i="7"/>
  <c r="AL360" i="7"/>
  <c r="AO360" i="7" s="1"/>
  <c r="AM359" i="7"/>
  <c r="AL359" i="7"/>
  <c r="AO359" i="7" s="1"/>
  <c r="AM358" i="7"/>
  <c r="AL358" i="7"/>
  <c r="AO358" i="7" s="1"/>
  <c r="AM357" i="7"/>
  <c r="AL357" i="7"/>
  <c r="AO357" i="7" s="1"/>
  <c r="AM356" i="7"/>
  <c r="AL356" i="7"/>
  <c r="AO356" i="7" s="1"/>
  <c r="AM355" i="7"/>
  <c r="AL355" i="7"/>
  <c r="AM354" i="7"/>
  <c r="AL354" i="7"/>
  <c r="AM353" i="7"/>
  <c r="AL353" i="7"/>
  <c r="AM352" i="7"/>
  <c r="AL352" i="7"/>
  <c r="AM351" i="7"/>
  <c r="AL351" i="7"/>
  <c r="AM350" i="7"/>
  <c r="AL350" i="7"/>
  <c r="AM349" i="7"/>
  <c r="AL349" i="7"/>
  <c r="AO349" i="7" s="1"/>
  <c r="AM348" i="7"/>
  <c r="AL348" i="7"/>
  <c r="AO348" i="7" s="1"/>
  <c r="AM347" i="7"/>
  <c r="AL347" i="7"/>
  <c r="AO347" i="7" s="1"/>
  <c r="AM346" i="7"/>
  <c r="AL346" i="7"/>
  <c r="AO346" i="7" s="1"/>
  <c r="AM345" i="7"/>
  <c r="AL345" i="7"/>
  <c r="AM344" i="7"/>
  <c r="AL344" i="7"/>
  <c r="AO344" i="7" s="1"/>
  <c r="AM343" i="7"/>
  <c r="AL343" i="7"/>
  <c r="AM342" i="7"/>
  <c r="AL342" i="7"/>
  <c r="AM341" i="7"/>
  <c r="AL341" i="7"/>
  <c r="AO341" i="7" s="1"/>
  <c r="AM340" i="7"/>
  <c r="AL340" i="7"/>
  <c r="AM339" i="7"/>
  <c r="AL339" i="7"/>
  <c r="AM338" i="7"/>
  <c r="AL338" i="7"/>
  <c r="AM337" i="7"/>
  <c r="AL337" i="7"/>
  <c r="AO337" i="7" s="1"/>
  <c r="AM336" i="7"/>
  <c r="AL336" i="7"/>
  <c r="AM335" i="7"/>
  <c r="AL335" i="7"/>
  <c r="AO335" i="7" s="1"/>
  <c r="AM334" i="7"/>
  <c r="AL334" i="7"/>
  <c r="AM333" i="7"/>
  <c r="AL333" i="7"/>
  <c r="AM332" i="7"/>
  <c r="AL332" i="7"/>
  <c r="AM331" i="7"/>
  <c r="AL331" i="7"/>
  <c r="AM330" i="7"/>
  <c r="AL330" i="7"/>
  <c r="AM329" i="7"/>
  <c r="AL329" i="7"/>
  <c r="AM328" i="7"/>
  <c r="AL328" i="7"/>
  <c r="AM327" i="7"/>
  <c r="AL327" i="7"/>
  <c r="AM326" i="7"/>
  <c r="AL326" i="7"/>
  <c r="AM325" i="7"/>
  <c r="AL325" i="7"/>
  <c r="AM324" i="7"/>
  <c r="AL324" i="7"/>
  <c r="AM323" i="7"/>
  <c r="AL323" i="7"/>
  <c r="AM322" i="7"/>
  <c r="AL322" i="7"/>
  <c r="AM321" i="7"/>
  <c r="AL321" i="7"/>
  <c r="AM320" i="7"/>
  <c r="AL320" i="7"/>
  <c r="AM319" i="7"/>
  <c r="AL319" i="7"/>
  <c r="AM318" i="7"/>
  <c r="AL318" i="7"/>
  <c r="AM317" i="7"/>
  <c r="AL317" i="7"/>
  <c r="AM316" i="7"/>
  <c r="AL316" i="7"/>
  <c r="AM315" i="7"/>
  <c r="AL315" i="7"/>
  <c r="AM314" i="7"/>
  <c r="AL314" i="7"/>
  <c r="AM313" i="7"/>
  <c r="AL313" i="7"/>
  <c r="AM312" i="7"/>
  <c r="AL312" i="7"/>
  <c r="AM311" i="7"/>
  <c r="AL311" i="7"/>
  <c r="AM310" i="7"/>
  <c r="AL310" i="7"/>
  <c r="AM309" i="7"/>
  <c r="AL309" i="7"/>
  <c r="AM308" i="7"/>
  <c r="AL308" i="7"/>
  <c r="AM307" i="7"/>
  <c r="AL307" i="7"/>
  <c r="AM306" i="7"/>
  <c r="AL306" i="7"/>
  <c r="AM305" i="7"/>
  <c r="AL305" i="7"/>
  <c r="AM304" i="7"/>
  <c r="AL304" i="7"/>
  <c r="AM303" i="7"/>
  <c r="AL303" i="7"/>
  <c r="AM302" i="7"/>
  <c r="AL302" i="7"/>
  <c r="AM301" i="7"/>
  <c r="AL301" i="7"/>
  <c r="AM300" i="7"/>
  <c r="AL300" i="7"/>
  <c r="AM299" i="7"/>
  <c r="AL299" i="7"/>
  <c r="AM298" i="7"/>
  <c r="AL298" i="7"/>
  <c r="AM297" i="7"/>
  <c r="AL297" i="7"/>
  <c r="AM296" i="7"/>
  <c r="AL296" i="7"/>
  <c r="AM295" i="7"/>
  <c r="AL295" i="7"/>
  <c r="AM294" i="7"/>
  <c r="AL294" i="7"/>
  <c r="AM293" i="7"/>
  <c r="AL293" i="7"/>
  <c r="AM292" i="7"/>
  <c r="AL292" i="7"/>
  <c r="AO292" i="7" s="1"/>
  <c r="AM291" i="7"/>
  <c r="AL291" i="7"/>
  <c r="AM290" i="7"/>
  <c r="AL290" i="7"/>
  <c r="AM289" i="7"/>
  <c r="AL289" i="7"/>
  <c r="AM288" i="7"/>
  <c r="AL288" i="7"/>
  <c r="AM287" i="7"/>
  <c r="AL287" i="7"/>
  <c r="AM286" i="7"/>
  <c r="AL286" i="7"/>
  <c r="AO286" i="7" s="1"/>
  <c r="AM285" i="7"/>
  <c r="AL285" i="7"/>
  <c r="AM284" i="7"/>
  <c r="AL284" i="7"/>
  <c r="AO284" i="7" s="1"/>
  <c r="AM283" i="7"/>
  <c r="AL283" i="7"/>
  <c r="AM282" i="7"/>
  <c r="AL282" i="7"/>
  <c r="AM281" i="7"/>
  <c r="AL281" i="7"/>
  <c r="AM280" i="7"/>
  <c r="AL280" i="7"/>
  <c r="AM279" i="7"/>
  <c r="AL279" i="7"/>
  <c r="AM278" i="7"/>
  <c r="AL278" i="7"/>
  <c r="AO278" i="7" s="1"/>
  <c r="AM277" i="7"/>
  <c r="AL277" i="7"/>
  <c r="AM276" i="7"/>
  <c r="AL276" i="7"/>
  <c r="AO276" i="7" s="1"/>
  <c r="AM275" i="7"/>
  <c r="AL275" i="7"/>
  <c r="AO275" i="7" s="1"/>
  <c r="AM274" i="7"/>
  <c r="AL274" i="7"/>
  <c r="AO274" i="7" s="1"/>
  <c r="AM273" i="7"/>
  <c r="AL273" i="7"/>
  <c r="AO273" i="7" s="1"/>
  <c r="AM272" i="7"/>
  <c r="AL272" i="7"/>
  <c r="AM271" i="7"/>
  <c r="AL271" i="7"/>
  <c r="AO271" i="7" s="1"/>
  <c r="AM270" i="7"/>
  <c r="AL270" i="7"/>
  <c r="AO270" i="7" s="1"/>
  <c r="AM269" i="7"/>
  <c r="AL269" i="7"/>
  <c r="AM268" i="7"/>
  <c r="AL268" i="7"/>
  <c r="AO268" i="7" s="1"/>
  <c r="AM267" i="7"/>
  <c r="AL267" i="7"/>
  <c r="AO267" i="7" s="1"/>
  <c r="AM266" i="7"/>
  <c r="AL266" i="7"/>
  <c r="AO266" i="7" s="1"/>
  <c r="AM265" i="7"/>
  <c r="AL265" i="7"/>
  <c r="AO265" i="7" s="1"/>
  <c r="AM264" i="7"/>
  <c r="AL264" i="7"/>
  <c r="AM263" i="7"/>
  <c r="AL263" i="7"/>
  <c r="AO263" i="7" s="1"/>
  <c r="AM262" i="7"/>
  <c r="AL262" i="7"/>
  <c r="AO262" i="7" s="1"/>
  <c r="AM261" i="7"/>
  <c r="AL261" i="7"/>
  <c r="AM260" i="7"/>
  <c r="AL260" i="7"/>
  <c r="AO260" i="7" s="1"/>
  <c r="AM259" i="7"/>
  <c r="AL259" i="7"/>
  <c r="AO259" i="7" s="1"/>
  <c r="AM258" i="7"/>
  <c r="AL258" i="7"/>
  <c r="AO258" i="7" s="1"/>
  <c r="AM257" i="7"/>
  <c r="AL257" i="7"/>
  <c r="AO257" i="7" s="1"/>
  <c r="AM256" i="7"/>
  <c r="AL256" i="7"/>
  <c r="AM255" i="7"/>
  <c r="AL255" i="7"/>
  <c r="AO255" i="7" s="1"/>
  <c r="AM254" i="7"/>
  <c r="AL254" i="7"/>
  <c r="AM253" i="7"/>
  <c r="AL253" i="7"/>
  <c r="AO253" i="7" s="1"/>
  <c r="AM252" i="7"/>
  <c r="AL252" i="7"/>
  <c r="AO252" i="7" s="1"/>
  <c r="AM251" i="7"/>
  <c r="AL251" i="7"/>
  <c r="AO251" i="7" s="1"/>
  <c r="AM250" i="7"/>
  <c r="AL250" i="7"/>
  <c r="AO250" i="7" s="1"/>
  <c r="AM249" i="7"/>
  <c r="AL249" i="7"/>
  <c r="AO249" i="7" s="1"/>
  <c r="AM248" i="7"/>
  <c r="AL248" i="7"/>
  <c r="AO248" i="7" s="1"/>
  <c r="AM247" i="7"/>
  <c r="AL247" i="7"/>
  <c r="AM246" i="7"/>
  <c r="AL246" i="7"/>
  <c r="AM245" i="7"/>
  <c r="AL245" i="7"/>
  <c r="AM244" i="7"/>
  <c r="AL244" i="7"/>
  <c r="AO244" i="7" s="1"/>
  <c r="AM243" i="7"/>
  <c r="AL243" i="7"/>
  <c r="AO243" i="7" s="1"/>
  <c r="AM242" i="7"/>
  <c r="AL242" i="7"/>
  <c r="AO242" i="7" s="1"/>
  <c r="AM241" i="7"/>
  <c r="AL241" i="7"/>
  <c r="AO241" i="7" s="1"/>
  <c r="AM240" i="7"/>
  <c r="AL240" i="7"/>
  <c r="AM239" i="7"/>
  <c r="AL239" i="7"/>
  <c r="AO239" i="7" s="1"/>
  <c r="AM238" i="7"/>
  <c r="AL238" i="7"/>
  <c r="AM237" i="7"/>
  <c r="AL237" i="7"/>
  <c r="AM236" i="7"/>
  <c r="AL236" i="7"/>
  <c r="AM235" i="7"/>
  <c r="AL235" i="7"/>
  <c r="AM234" i="7"/>
  <c r="AL234" i="7"/>
  <c r="AM233" i="7"/>
  <c r="AL233" i="7"/>
  <c r="AO233" i="7" s="1"/>
  <c r="AM232" i="7"/>
  <c r="AL232" i="7"/>
  <c r="AM231" i="7"/>
  <c r="AL231" i="7"/>
  <c r="AM230" i="7"/>
  <c r="AL230" i="7"/>
  <c r="AO230" i="7" s="1"/>
  <c r="AM229" i="7"/>
  <c r="AL229" i="7"/>
  <c r="AM228" i="7"/>
  <c r="AL228" i="7"/>
  <c r="AM227" i="7"/>
  <c r="AL227" i="7"/>
  <c r="AM226" i="7"/>
  <c r="AL226" i="7"/>
  <c r="AM225" i="7"/>
  <c r="AL225" i="7"/>
  <c r="AO225" i="7" s="1"/>
  <c r="AM224" i="7"/>
  <c r="AL224" i="7"/>
  <c r="AM223" i="7"/>
  <c r="AL223" i="7"/>
  <c r="AO223" i="7" s="1"/>
  <c r="AM222" i="7"/>
  <c r="AL222" i="7"/>
  <c r="AM221" i="7"/>
  <c r="AL221" i="7"/>
  <c r="AO221" i="7" s="1"/>
  <c r="AM220" i="7"/>
  <c r="AL220" i="7"/>
  <c r="AM219" i="7"/>
  <c r="AL219" i="7"/>
  <c r="AM218" i="7"/>
  <c r="AL218" i="7"/>
  <c r="AM217" i="7"/>
  <c r="AL217" i="7"/>
  <c r="AM216" i="7"/>
  <c r="AL216" i="7"/>
  <c r="AM215" i="7"/>
  <c r="AL215" i="7"/>
  <c r="AM214" i="7"/>
  <c r="AL214" i="7"/>
  <c r="AO214" i="7" s="1"/>
  <c r="AM213" i="7"/>
  <c r="AL213" i="7"/>
  <c r="AM212" i="7"/>
  <c r="AL212" i="7"/>
  <c r="AO212" i="7" s="1"/>
  <c r="AM211" i="7"/>
  <c r="AL211" i="7"/>
  <c r="AO211" i="7" s="1"/>
  <c r="AM210" i="7"/>
  <c r="AL210" i="7"/>
  <c r="AO210" i="7" s="1"/>
  <c r="AM209" i="7"/>
  <c r="AL209" i="7"/>
  <c r="AO209" i="7" s="1"/>
  <c r="AM208" i="7"/>
  <c r="AL208" i="7"/>
  <c r="AM207" i="7"/>
  <c r="AL207" i="7"/>
  <c r="AM206" i="7"/>
  <c r="AL206" i="7"/>
  <c r="AM205" i="7"/>
  <c r="AL205" i="7"/>
  <c r="AM204" i="7"/>
  <c r="AL204" i="7"/>
  <c r="AM203" i="7"/>
  <c r="AL203" i="7"/>
  <c r="AM202" i="7"/>
  <c r="AL202" i="7"/>
  <c r="AM201" i="7"/>
  <c r="AL201" i="7"/>
  <c r="AM200" i="7"/>
  <c r="AL200" i="7"/>
  <c r="AM199" i="7"/>
  <c r="AL199" i="7"/>
  <c r="AM198" i="7"/>
  <c r="AL198" i="7"/>
  <c r="AO198" i="7" s="1"/>
  <c r="AM197" i="7"/>
  <c r="AL197" i="7"/>
  <c r="AM196" i="7"/>
  <c r="AL196" i="7"/>
  <c r="AM195" i="7"/>
  <c r="AL195" i="7"/>
  <c r="AM194" i="7"/>
  <c r="AL194" i="7"/>
  <c r="AM193" i="7"/>
  <c r="AL193" i="7"/>
  <c r="AM192" i="7"/>
  <c r="AL192" i="7"/>
  <c r="AM191" i="7"/>
  <c r="AL191" i="7"/>
  <c r="AM190" i="7"/>
  <c r="AL190" i="7"/>
  <c r="AM189" i="7"/>
  <c r="AL189" i="7"/>
  <c r="AM188" i="7"/>
  <c r="AL188" i="7"/>
  <c r="AM187" i="7"/>
  <c r="AL187" i="7"/>
  <c r="AO187" i="7" s="1"/>
  <c r="AM186" i="7"/>
  <c r="AL186" i="7"/>
  <c r="AM185" i="7"/>
  <c r="AL185" i="7"/>
  <c r="AO185" i="7" s="1"/>
  <c r="AM184" i="7"/>
  <c r="AL184" i="7"/>
  <c r="AM183" i="7"/>
  <c r="AL183" i="7"/>
  <c r="AM182" i="7"/>
  <c r="AL182" i="7"/>
  <c r="AM181" i="7"/>
  <c r="AL181" i="7"/>
  <c r="AM180" i="7"/>
  <c r="AL180" i="7"/>
  <c r="AM179" i="7"/>
  <c r="AL179" i="7"/>
  <c r="AM178" i="7"/>
  <c r="AL178" i="7"/>
  <c r="AM177" i="7"/>
  <c r="AL177" i="7"/>
  <c r="AM176" i="7"/>
  <c r="AL176" i="7"/>
  <c r="AM175" i="7"/>
  <c r="AL175" i="7"/>
  <c r="AM174" i="7"/>
  <c r="AL174" i="7"/>
  <c r="AM173" i="7"/>
  <c r="AL173" i="7"/>
  <c r="AM172" i="7"/>
  <c r="AL172" i="7"/>
  <c r="AM171" i="7"/>
  <c r="AL171" i="7"/>
  <c r="AM170" i="7"/>
  <c r="AL170" i="7"/>
  <c r="AM169" i="7"/>
  <c r="AL169" i="7"/>
  <c r="AM168" i="7"/>
  <c r="AL168" i="7"/>
  <c r="AM167" i="7"/>
  <c r="AL167" i="7"/>
  <c r="AM166" i="7"/>
  <c r="AL166" i="7"/>
  <c r="AM165" i="7"/>
  <c r="AL165" i="7"/>
  <c r="AO165" i="7" s="1"/>
  <c r="AM164" i="7"/>
  <c r="AL164" i="7"/>
  <c r="AM163" i="7"/>
  <c r="AL163" i="7"/>
  <c r="AO163" i="7" s="1"/>
  <c r="AM162" i="7"/>
  <c r="AL162" i="7"/>
  <c r="AM161" i="7"/>
  <c r="AL161" i="7"/>
  <c r="AM160" i="7"/>
  <c r="AL160" i="7"/>
  <c r="AM159" i="7"/>
  <c r="AL159" i="7"/>
  <c r="AM158" i="7"/>
  <c r="AL158" i="7"/>
  <c r="AM157" i="7"/>
  <c r="AL157" i="7"/>
  <c r="AM156" i="7"/>
  <c r="AL156" i="7"/>
  <c r="AM155" i="7"/>
  <c r="AL155" i="7"/>
  <c r="AM154" i="7"/>
  <c r="AL154" i="7"/>
  <c r="AM153" i="7"/>
  <c r="AL153" i="7"/>
  <c r="AO153" i="7" s="1"/>
  <c r="AM152" i="7"/>
  <c r="AL152" i="7"/>
  <c r="AM151" i="7"/>
  <c r="AL151" i="7"/>
  <c r="AM150" i="7"/>
  <c r="AL150" i="7"/>
  <c r="AM149" i="7"/>
  <c r="AL149" i="7"/>
  <c r="AM148" i="7"/>
  <c r="AL148" i="7"/>
  <c r="AM147" i="7"/>
  <c r="AL147" i="7"/>
  <c r="AM146" i="7"/>
  <c r="AL146" i="7"/>
  <c r="AM145" i="7"/>
  <c r="AL145" i="7"/>
  <c r="AM144" i="7"/>
  <c r="AL144" i="7"/>
  <c r="AM143" i="7"/>
  <c r="AL143" i="7"/>
  <c r="AM142" i="7"/>
  <c r="AL142" i="7"/>
  <c r="AM141" i="7"/>
  <c r="AL141" i="7"/>
  <c r="AM140" i="7"/>
  <c r="AL140" i="7"/>
  <c r="AM139" i="7"/>
  <c r="AL139" i="7"/>
  <c r="AM138" i="7"/>
  <c r="AL138" i="7"/>
  <c r="AM137" i="7"/>
  <c r="AL137" i="7"/>
  <c r="AM136" i="7"/>
  <c r="AL136" i="7"/>
  <c r="AM135" i="7"/>
  <c r="AL135" i="7"/>
  <c r="AM134" i="7"/>
  <c r="AL134" i="7"/>
  <c r="AM133" i="7"/>
  <c r="AL133" i="7"/>
  <c r="AM132" i="7"/>
  <c r="AL132" i="7"/>
  <c r="AM131" i="7"/>
  <c r="AL131" i="7"/>
  <c r="AM130" i="7"/>
  <c r="AL130" i="7"/>
  <c r="AM129" i="7"/>
  <c r="AL129" i="7"/>
  <c r="AM128" i="7"/>
  <c r="AL128" i="7"/>
  <c r="AM127" i="7"/>
  <c r="AL127" i="7"/>
  <c r="AM126" i="7"/>
  <c r="AL126" i="7"/>
  <c r="AM125" i="7"/>
  <c r="AL125" i="7"/>
  <c r="AM124" i="7"/>
  <c r="AL124" i="7"/>
  <c r="AM123" i="7"/>
  <c r="AL123" i="7"/>
  <c r="AM122" i="7"/>
  <c r="AL122" i="7"/>
  <c r="AM121" i="7"/>
  <c r="AL121" i="7"/>
  <c r="AM120" i="7"/>
  <c r="AL120" i="7"/>
  <c r="AM119" i="7"/>
  <c r="AL119" i="7"/>
  <c r="AM118" i="7"/>
  <c r="AL118" i="7"/>
  <c r="AM117" i="7"/>
  <c r="AL117" i="7"/>
  <c r="AM116" i="7"/>
  <c r="AL116" i="7"/>
  <c r="AM115" i="7"/>
  <c r="AL115" i="7"/>
  <c r="AM114" i="7"/>
  <c r="AL114" i="7"/>
  <c r="AM113" i="7"/>
  <c r="AL113" i="7"/>
  <c r="AM112" i="7"/>
  <c r="AL112" i="7"/>
  <c r="AM111" i="7"/>
  <c r="AL111" i="7"/>
  <c r="AO111" i="7" s="1"/>
  <c r="AM110" i="7"/>
  <c r="AL110" i="7"/>
  <c r="AM109" i="7"/>
  <c r="AL109" i="7"/>
  <c r="AM108" i="7"/>
  <c r="AL108" i="7"/>
  <c r="AM107" i="7"/>
  <c r="AL107" i="7"/>
  <c r="AM106" i="7"/>
  <c r="AL106" i="7"/>
  <c r="AM105" i="7"/>
  <c r="AL105" i="7"/>
  <c r="AM104" i="7"/>
  <c r="AL104" i="7"/>
  <c r="AM103" i="7"/>
  <c r="AL103" i="7"/>
  <c r="AM102" i="7"/>
  <c r="AL102" i="7"/>
  <c r="AM101" i="7"/>
  <c r="AL101" i="7"/>
  <c r="AM100" i="7"/>
  <c r="AL100" i="7"/>
  <c r="AM99" i="7"/>
  <c r="AL99" i="7"/>
  <c r="AM98" i="7"/>
  <c r="AL98" i="7"/>
  <c r="AM97" i="7"/>
  <c r="AL97" i="7"/>
  <c r="AM96" i="7"/>
  <c r="AL96" i="7"/>
  <c r="AM95" i="7"/>
  <c r="AL95" i="7"/>
  <c r="AM94" i="7"/>
  <c r="AL94" i="7"/>
  <c r="AM93" i="7"/>
  <c r="AL93" i="7"/>
  <c r="AM92" i="7"/>
  <c r="AL92" i="7"/>
  <c r="AM91" i="7"/>
  <c r="AL91" i="7"/>
  <c r="AM90" i="7"/>
  <c r="AL90" i="7"/>
  <c r="AO90" i="7" s="1"/>
  <c r="AM89" i="7"/>
  <c r="AL89" i="7"/>
  <c r="AM88" i="7"/>
  <c r="AL88" i="7"/>
  <c r="AO88" i="7" s="1"/>
  <c r="AM87" i="7"/>
  <c r="AL87" i="7"/>
  <c r="AM86" i="7"/>
  <c r="AL86" i="7"/>
  <c r="AM85" i="7"/>
  <c r="AL85" i="7"/>
  <c r="AM84" i="7"/>
  <c r="AL84" i="7"/>
  <c r="AO84" i="7" s="1"/>
  <c r="AM83" i="7"/>
  <c r="AL83" i="7"/>
  <c r="AM82" i="7"/>
  <c r="AL82" i="7"/>
  <c r="AM81" i="7"/>
  <c r="AL81" i="7"/>
  <c r="AM80" i="7"/>
  <c r="AL80" i="7"/>
  <c r="AM79" i="7"/>
  <c r="AL79" i="7"/>
  <c r="AO79" i="7" s="1"/>
  <c r="AM78" i="7"/>
  <c r="AL78" i="7"/>
  <c r="AO78" i="7" s="1"/>
  <c r="AM77" i="7"/>
  <c r="AL77" i="7"/>
  <c r="AM76" i="7"/>
  <c r="AL76" i="7"/>
  <c r="AM75" i="7"/>
  <c r="AL75" i="7"/>
  <c r="AM74" i="7"/>
  <c r="AL74" i="7"/>
  <c r="AO74" i="7" s="1"/>
  <c r="AM73" i="7"/>
  <c r="AL73" i="7"/>
  <c r="AO73" i="7" s="1"/>
  <c r="AM72" i="7"/>
  <c r="AL72" i="7"/>
  <c r="AO72" i="7" s="1"/>
  <c r="AM71" i="7"/>
  <c r="AL71" i="7"/>
  <c r="AO71" i="7" s="1"/>
  <c r="AM70" i="7"/>
  <c r="AL70" i="7"/>
  <c r="AO70" i="7" s="1"/>
  <c r="AM69" i="7"/>
  <c r="AL69" i="7"/>
  <c r="AM68" i="7"/>
  <c r="AL68" i="7"/>
  <c r="AM67" i="7"/>
  <c r="AL67" i="7"/>
  <c r="AM66" i="7"/>
  <c r="AL66" i="7"/>
  <c r="AM65" i="7"/>
  <c r="AL65" i="7"/>
  <c r="AO65" i="7" s="1"/>
  <c r="AM64" i="7"/>
  <c r="AL64" i="7"/>
  <c r="AO64" i="7" s="1"/>
  <c r="AM63" i="7"/>
  <c r="AL63" i="7"/>
  <c r="AO63" i="7" s="1"/>
  <c r="AM62" i="7"/>
  <c r="AL62" i="7"/>
  <c r="AO62" i="7" s="1"/>
  <c r="AM61" i="7"/>
  <c r="AL61" i="7"/>
  <c r="AO61" i="7" s="1"/>
  <c r="AM60" i="7"/>
  <c r="AL60" i="7"/>
  <c r="AM59" i="7"/>
  <c r="AL59" i="7"/>
  <c r="AM58" i="7"/>
  <c r="AL58" i="7"/>
  <c r="AM57" i="7"/>
  <c r="AL57" i="7"/>
  <c r="AO57" i="7" s="1"/>
  <c r="AM56" i="7"/>
  <c r="AL56" i="7"/>
  <c r="AM55" i="7"/>
  <c r="AL55" i="7"/>
  <c r="AM54" i="7"/>
  <c r="AL54" i="7"/>
  <c r="AM53" i="7"/>
  <c r="AL53" i="7"/>
  <c r="AM52" i="7"/>
  <c r="AL52" i="7"/>
  <c r="AM51" i="7"/>
  <c r="AL51" i="7"/>
  <c r="AM50" i="7"/>
  <c r="AL50" i="7"/>
  <c r="AO50" i="7" s="1"/>
  <c r="AM49" i="7"/>
  <c r="AL49" i="7"/>
  <c r="AM48" i="7"/>
  <c r="AL48" i="7"/>
  <c r="AM47" i="7"/>
  <c r="AL47" i="7"/>
  <c r="AM46" i="7"/>
  <c r="AL46" i="7"/>
  <c r="AO46" i="7" s="1"/>
  <c r="AM45" i="7"/>
  <c r="AL45" i="7"/>
  <c r="AM44" i="7"/>
  <c r="AL44" i="7"/>
  <c r="AO44" i="7" s="1"/>
  <c r="AM43" i="7"/>
  <c r="AL43" i="7"/>
  <c r="AM42" i="7"/>
  <c r="AL42" i="7"/>
  <c r="AM41" i="7"/>
  <c r="AL41" i="7"/>
  <c r="AM40" i="7"/>
  <c r="AL40" i="7"/>
  <c r="AM39" i="7"/>
  <c r="AL39" i="7"/>
  <c r="U38" i="7"/>
  <c r="AM38" i="7" s="1"/>
  <c r="T38" i="7"/>
  <c r="AL38" i="7" s="1"/>
  <c r="U37" i="7"/>
  <c r="AM37" i="7" s="1"/>
  <c r="T37" i="7"/>
  <c r="AL37" i="7" s="1"/>
  <c r="AM36" i="7"/>
  <c r="AL36" i="7"/>
  <c r="AM35" i="7"/>
  <c r="AL35" i="7"/>
  <c r="AM34" i="7"/>
  <c r="AL34" i="7"/>
  <c r="AM33" i="7"/>
  <c r="AL33" i="7"/>
  <c r="AM32" i="7"/>
  <c r="AL32" i="7"/>
  <c r="AM31" i="7"/>
  <c r="AL31" i="7"/>
  <c r="AM30" i="7"/>
  <c r="AL30" i="7"/>
  <c r="AO30" i="7" s="1"/>
  <c r="AM29" i="7"/>
  <c r="AL29" i="7"/>
  <c r="AM28" i="7"/>
  <c r="AL28" i="7"/>
  <c r="AM27" i="7"/>
  <c r="AL27" i="7"/>
  <c r="AM26" i="7"/>
  <c r="AL26" i="7"/>
  <c r="AM25" i="7"/>
  <c r="AL25" i="7"/>
  <c r="AM24" i="7"/>
  <c r="AL24" i="7"/>
  <c r="AM23" i="7"/>
  <c r="AL23" i="7"/>
  <c r="AM22" i="7"/>
  <c r="AL22" i="7"/>
  <c r="AM21" i="7"/>
  <c r="AL21" i="7"/>
  <c r="AM20" i="7"/>
  <c r="AL20" i="7"/>
  <c r="AM19" i="7"/>
  <c r="AL19" i="7"/>
  <c r="AM18" i="7"/>
  <c r="AL18" i="7"/>
  <c r="AM17" i="7"/>
  <c r="AL17" i="7"/>
  <c r="AM16" i="7"/>
  <c r="AL16" i="7"/>
  <c r="AO16" i="7" s="1"/>
  <c r="AM15" i="7"/>
  <c r="AL15" i="7"/>
  <c r="AM14" i="7"/>
  <c r="AL14" i="7"/>
  <c r="AM13" i="7"/>
  <c r="AL13" i="7"/>
  <c r="AM12" i="7"/>
  <c r="AL12" i="7"/>
  <c r="AM11" i="7"/>
  <c r="AL11" i="7"/>
  <c r="AO11" i="7" s="1"/>
  <c r="AM10" i="7"/>
  <c r="AL10" i="7"/>
  <c r="AM9" i="7"/>
  <c r="AL9" i="7"/>
  <c r="AO9" i="7" s="1"/>
  <c r="AM8" i="7"/>
  <c r="AL8" i="7"/>
  <c r="AM7" i="7"/>
  <c r="AL7" i="7"/>
  <c r="AO7" i="7" s="1"/>
  <c r="AM6" i="7"/>
  <c r="AL6" i="7"/>
  <c r="AM5" i="7"/>
  <c r="AL5" i="7"/>
  <c r="AM4" i="7"/>
  <c r="AL4" i="7"/>
  <c r="AN618" i="7" l="1"/>
  <c r="AO618" i="7" s="1"/>
  <c r="AN374" i="7"/>
  <c r="AO374" i="7" s="1"/>
  <c r="AN382" i="7"/>
  <c r="AO382" i="7" s="1"/>
  <c r="AN394" i="7"/>
  <c r="AO394" i="7" s="1"/>
  <c r="AN414" i="7"/>
  <c r="AO414" i="7" s="1"/>
  <c r="AN419" i="7"/>
  <c r="AO419" i="7" s="1"/>
  <c r="AN12" i="7"/>
  <c r="AO12" i="7" s="1"/>
  <c r="AN411" i="7"/>
  <c r="AO411" i="7" s="1"/>
  <c r="AN89" i="7"/>
  <c r="AO89" i="7" s="1"/>
  <c r="AN97" i="7"/>
  <c r="AO97" i="7" s="1"/>
  <c r="AN105" i="7"/>
  <c r="AO105" i="7" s="1"/>
  <c r="AN113" i="7"/>
  <c r="AO113" i="7" s="1"/>
  <c r="AN189" i="7"/>
  <c r="AN201" i="7"/>
  <c r="AN229" i="7"/>
  <c r="AO229" i="7" s="1"/>
  <c r="AN237" i="7"/>
  <c r="AN281" i="7"/>
  <c r="AO281" i="7" s="1"/>
  <c r="AN297" i="7"/>
  <c r="AO297" i="7" s="1"/>
  <c r="AN301" i="7"/>
  <c r="AO301" i="7" s="1"/>
  <c r="AN362" i="7"/>
  <c r="AN15" i="7"/>
  <c r="AO15" i="7" s="1"/>
  <c r="AN27" i="7"/>
  <c r="AO27" i="7" s="1"/>
  <c r="AN91" i="7"/>
  <c r="AO91" i="7" s="1"/>
  <c r="AN119" i="7"/>
  <c r="AO119" i="7" s="1"/>
  <c r="AN123" i="7"/>
  <c r="AO123" i="7" s="1"/>
  <c r="AN147" i="7"/>
  <c r="AO147" i="7" s="1"/>
  <c r="AN155" i="7"/>
  <c r="AO155" i="7" s="1"/>
  <c r="AN175" i="7"/>
  <c r="AO175" i="7" s="1"/>
  <c r="AN179" i="7"/>
  <c r="AO179" i="7" s="1"/>
  <c r="AN279" i="7"/>
  <c r="AO279" i="7" s="1"/>
  <c r="AN287" i="7"/>
  <c r="AO287" i="7" s="1"/>
  <c r="AN291" i="7"/>
  <c r="AO291" i="7" s="1"/>
  <c r="AN323" i="7"/>
  <c r="AO323" i="7" s="1"/>
  <c r="AN327" i="7"/>
  <c r="AO327" i="7" s="1"/>
  <c r="AN343" i="7"/>
  <c r="AO343" i="7" s="1"/>
  <c r="AN274" i="7"/>
  <c r="AN63" i="7"/>
  <c r="AN75" i="7"/>
  <c r="AO75" i="7" s="1"/>
  <c r="AN68" i="7"/>
  <c r="AO68" i="7" s="1"/>
  <c r="AN22" i="7"/>
  <c r="AO22" i="7" s="1"/>
  <c r="AN54" i="7"/>
  <c r="AO54" i="7" s="1"/>
  <c r="AN365" i="7"/>
  <c r="AO365" i="7" s="1"/>
  <c r="AN369" i="7"/>
  <c r="AN401" i="7"/>
  <c r="AN130" i="7"/>
  <c r="AO130" i="7" s="1"/>
  <c r="AN162" i="7"/>
  <c r="AO162" i="7" s="1"/>
  <c r="AN178" i="7"/>
  <c r="AO178" i="7" s="1"/>
  <c r="AN190" i="7"/>
  <c r="AO190" i="7" s="1"/>
  <c r="AN381" i="7"/>
  <c r="AO381" i="7" s="1"/>
  <c r="AN398" i="7"/>
  <c r="AO398" i="7" s="1"/>
  <c r="AN502" i="7"/>
  <c r="AO502" i="7" s="1"/>
  <c r="AN96" i="7"/>
  <c r="AO96" i="7" s="1"/>
  <c r="AN104" i="7"/>
  <c r="AO104" i="7" s="1"/>
  <c r="AN116" i="7"/>
  <c r="AO116" i="7" s="1"/>
  <c r="AN124" i="7"/>
  <c r="AO124" i="7" s="1"/>
  <c r="AN132" i="7"/>
  <c r="AO132" i="7" s="1"/>
  <c r="AN136" i="7"/>
  <c r="AO136" i="7" s="1"/>
  <c r="AN156" i="7"/>
  <c r="AO156" i="7" s="1"/>
  <c r="AN236" i="7"/>
  <c r="AO236" i="7" s="1"/>
  <c r="AN475" i="7"/>
  <c r="AO475" i="7" s="1"/>
  <c r="AN499" i="7"/>
  <c r="AO499" i="7" s="1"/>
  <c r="AN539" i="7"/>
  <c r="AO539" i="7" s="1"/>
  <c r="AN547" i="7"/>
  <c r="AO547" i="7" s="1"/>
  <c r="AN219" i="7"/>
  <c r="AO219" i="7" s="1"/>
  <c r="AN402" i="7"/>
  <c r="AN434" i="7"/>
  <c r="AO434" i="7" s="1"/>
  <c r="AN486" i="7"/>
  <c r="AO486" i="7" s="1"/>
  <c r="AN494" i="7"/>
  <c r="AO494" i="7" s="1"/>
  <c r="AN526" i="7"/>
  <c r="AN69" i="7"/>
  <c r="AO69" i="7" s="1"/>
  <c r="AN203" i="7"/>
  <c r="AO203" i="7" s="1"/>
  <c r="AN117" i="7"/>
  <c r="AO117" i="7" s="1"/>
  <c r="AN137" i="7"/>
  <c r="AO137" i="7" s="1"/>
  <c r="AN392" i="7"/>
  <c r="AN504" i="7"/>
  <c r="AN83" i="7"/>
  <c r="AO83" i="7" s="1"/>
  <c r="AN79" i="7"/>
  <c r="AN251" i="7"/>
  <c r="AN4" i="7"/>
  <c r="AO4" i="7" s="1"/>
  <c r="AN359" i="7"/>
  <c r="AN420" i="7"/>
  <c r="AO420" i="7" s="1"/>
  <c r="AN45" i="7"/>
  <c r="AO45" i="7" s="1"/>
  <c r="AO189" i="7"/>
  <c r="AN88" i="7"/>
  <c r="AN131" i="7"/>
  <c r="AO131" i="7" s="1"/>
  <c r="AN143" i="7"/>
  <c r="AO143" i="7" s="1"/>
  <c r="AN308" i="7"/>
  <c r="AO308" i="7" s="1"/>
  <c r="AN340" i="7"/>
  <c r="AO340" i="7" s="1"/>
  <c r="AN352" i="7"/>
  <c r="AO352" i="7" s="1"/>
  <c r="AN390" i="7"/>
  <c r="AN406" i="7"/>
  <c r="AO406" i="7" s="1"/>
  <c r="AN410" i="7"/>
  <c r="AO410" i="7" s="1"/>
  <c r="AN421" i="7"/>
  <c r="AN492" i="7"/>
  <c r="AO492" i="7" s="1"/>
  <c r="AN496" i="7"/>
  <c r="AO496" i="7" s="1"/>
  <c r="AN500" i="7"/>
  <c r="AO500" i="7" s="1"/>
  <c r="AN516" i="7"/>
  <c r="AO516" i="7" s="1"/>
  <c r="AN520" i="7"/>
  <c r="AO520" i="7" s="1"/>
  <c r="AN531" i="7"/>
  <c r="AN614" i="7"/>
  <c r="AN95" i="7"/>
  <c r="AO95" i="7" s="1"/>
  <c r="AN61" i="7"/>
  <c r="AN217" i="7"/>
  <c r="AO217" i="7" s="1"/>
  <c r="AN233" i="7"/>
  <c r="AN424" i="7"/>
  <c r="AO424" i="7" s="1"/>
  <c r="AN364" i="7"/>
  <c r="AN20" i="7"/>
  <c r="AO20" i="7" s="1"/>
  <c r="AN32" i="7"/>
  <c r="AO32" i="7" s="1"/>
  <c r="AN36" i="7"/>
  <c r="AO36" i="7" s="1"/>
  <c r="AN39" i="7"/>
  <c r="AO39" i="7" s="1"/>
  <c r="AN43" i="7"/>
  <c r="AO43" i="7" s="1"/>
  <c r="AN47" i="7"/>
  <c r="AO47" i="7" s="1"/>
  <c r="AN55" i="7"/>
  <c r="AO55" i="7" s="1"/>
  <c r="AN59" i="7"/>
  <c r="AO59" i="7" s="1"/>
  <c r="AN199" i="7"/>
  <c r="AO199" i="7" s="1"/>
  <c r="AN321" i="7"/>
  <c r="AO321" i="7" s="1"/>
  <c r="AN391" i="7"/>
  <c r="AN445" i="7"/>
  <c r="AN461" i="7"/>
  <c r="AO461" i="7" s="1"/>
  <c r="AN473" i="7"/>
  <c r="AO473" i="7" s="1"/>
  <c r="AN481" i="7"/>
  <c r="AN489" i="7"/>
  <c r="AO489" i="7" s="1"/>
  <c r="AN493" i="7"/>
  <c r="AO493" i="7" s="1"/>
  <c r="AN497" i="7"/>
  <c r="AO497" i="7" s="1"/>
  <c r="AO614" i="7"/>
  <c r="AN416" i="7"/>
  <c r="AO416" i="7" s="1"/>
  <c r="AN7" i="7"/>
  <c r="AN53" i="7"/>
  <c r="AO53" i="7" s="1"/>
  <c r="AN436" i="7"/>
  <c r="AN120" i="7"/>
  <c r="AO120" i="7" s="1"/>
  <c r="AN163" i="7"/>
  <c r="AN198" i="7"/>
  <c r="AN226" i="7"/>
  <c r="AO226" i="7" s="1"/>
  <c r="AN368" i="7"/>
  <c r="AN94" i="7"/>
  <c r="AO94" i="7" s="1"/>
  <c r="AN110" i="7"/>
  <c r="AO110" i="7" s="1"/>
  <c r="AN145" i="7"/>
  <c r="AO145" i="7" s="1"/>
  <c r="AN149" i="7"/>
  <c r="AO149" i="7" s="1"/>
  <c r="AN157" i="7"/>
  <c r="AO157" i="7" s="1"/>
  <c r="AN161" i="7"/>
  <c r="AO161" i="7" s="1"/>
  <c r="AN184" i="7"/>
  <c r="AO184" i="7" s="1"/>
  <c r="AN350" i="7"/>
  <c r="AO350" i="7" s="1"/>
  <c r="AN395" i="7"/>
  <c r="AN438" i="7"/>
  <c r="AN466" i="7"/>
  <c r="AO466" i="7" s="1"/>
  <c r="AN540" i="7"/>
  <c r="AO540" i="7" s="1"/>
  <c r="AN544" i="7"/>
  <c r="AO544" i="7" s="1"/>
  <c r="AN591" i="7"/>
  <c r="AN111" i="7"/>
  <c r="AN412" i="7"/>
  <c r="AO412" i="7" s="1"/>
  <c r="AN439" i="7"/>
  <c r="AO439" i="7" s="1"/>
  <c r="AN447" i="7"/>
  <c r="AN13" i="7"/>
  <c r="AO13" i="7" s="1"/>
  <c r="AN21" i="7"/>
  <c r="AO21" i="7" s="1"/>
  <c r="AN25" i="7"/>
  <c r="AO25" i="7" s="1"/>
  <c r="AN29" i="7"/>
  <c r="AO29" i="7" s="1"/>
  <c r="AN48" i="7"/>
  <c r="AO48" i="7" s="1"/>
  <c r="AN52" i="7"/>
  <c r="AO52" i="7" s="1"/>
  <c r="AN56" i="7"/>
  <c r="AO56" i="7" s="1"/>
  <c r="AN87" i="7"/>
  <c r="AO87" i="7" s="1"/>
  <c r="AN114" i="7"/>
  <c r="AO114" i="7" s="1"/>
  <c r="AN122" i="7"/>
  <c r="AO122" i="7" s="1"/>
  <c r="AN169" i="7"/>
  <c r="AO169" i="7" s="1"/>
  <c r="AN173" i="7"/>
  <c r="AO173" i="7" s="1"/>
  <c r="AN177" i="7"/>
  <c r="AO177" i="7" s="1"/>
  <c r="AN196" i="7"/>
  <c r="AO196" i="7" s="1"/>
  <c r="AN228" i="7"/>
  <c r="AO228" i="7" s="1"/>
  <c r="AN232" i="7"/>
  <c r="AO232" i="7" s="1"/>
  <c r="AN389" i="7"/>
  <c r="AO389" i="7" s="1"/>
  <c r="AN474" i="7"/>
  <c r="AO474" i="7" s="1"/>
  <c r="AN510" i="7"/>
  <c r="AO510" i="7" s="1"/>
  <c r="AN518" i="7"/>
  <c r="AO518" i="7" s="1"/>
  <c r="AN522" i="7"/>
  <c r="AO522" i="7" s="1"/>
  <c r="AN529" i="7"/>
  <c r="AN587" i="7"/>
  <c r="AN581" i="7"/>
  <c r="AN577" i="7"/>
  <c r="AN575" i="7"/>
  <c r="AN573" i="7"/>
  <c r="AN571" i="7"/>
  <c r="AN570" i="7"/>
  <c r="AN569" i="7"/>
  <c r="AN568" i="7"/>
  <c r="AN565" i="7"/>
  <c r="AN563" i="7"/>
  <c r="AO559" i="7"/>
  <c r="AO555" i="7"/>
  <c r="AN553" i="7"/>
  <c r="AN549" i="7"/>
  <c r="AN399" i="7"/>
  <c r="AO399" i="7" s="1"/>
  <c r="AN580" i="7"/>
  <c r="AN603" i="7"/>
  <c r="AN612" i="7"/>
  <c r="AN73" i="7"/>
  <c r="AN99" i="7"/>
  <c r="AO99" i="7" s="1"/>
  <c r="AN107" i="7"/>
  <c r="AO107" i="7" s="1"/>
  <c r="AN144" i="7"/>
  <c r="AO144" i="7" s="1"/>
  <c r="AN159" i="7"/>
  <c r="AO201" i="7"/>
  <c r="AN212" i="7"/>
  <c r="AN220" i="7"/>
  <c r="AO220" i="7" s="1"/>
  <c r="AN227" i="7"/>
  <c r="AO227" i="7" s="1"/>
  <c r="AN271" i="7"/>
  <c r="AN295" i="7"/>
  <c r="AO295" i="7" s="1"/>
  <c r="AN299" i="7"/>
  <c r="AO299" i="7" s="1"/>
  <c r="AN315" i="7"/>
  <c r="AO315" i="7" s="1"/>
  <c r="AN331" i="7"/>
  <c r="AO331" i="7" s="1"/>
  <c r="AN357" i="7"/>
  <c r="AN367" i="7"/>
  <c r="AN378" i="7"/>
  <c r="AO378" i="7" s="1"/>
  <c r="AN393" i="7"/>
  <c r="AN403" i="7"/>
  <c r="AN418" i="7"/>
  <c r="AN452" i="7"/>
  <c r="AN460" i="7"/>
  <c r="AO460" i="7" s="1"/>
  <c r="AO531" i="7"/>
  <c r="AN552" i="7"/>
  <c r="AO563" i="7"/>
  <c r="AO571" i="7"/>
  <c r="AN574" i="7"/>
  <c r="AO583" i="7"/>
  <c r="AN28" i="7"/>
  <c r="AO28" i="7" s="1"/>
  <c r="AN425" i="7"/>
  <c r="AN10" i="7"/>
  <c r="AO10" i="7" s="1"/>
  <c r="AN14" i="7"/>
  <c r="AO14" i="7" s="1"/>
  <c r="AN37" i="7"/>
  <c r="AO37" i="7" s="1"/>
  <c r="AN66" i="7"/>
  <c r="AO66" i="7" s="1"/>
  <c r="AN77" i="7"/>
  <c r="AO77" i="7" s="1"/>
  <c r="AN81" i="7"/>
  <c r="AO81" i="7" s="1"/>
  <c r="AN115" i="7"/>
  <c r="AO115" i="7" s="1"/>
  <c r="AN125" i="7"/>
  <c r="AO125" i="7" s="1"/>
  <c r="AN129" i="7"/>
  <c r="AO129" i="7" s="1"/>
  <c r="AN133" i="7"/>
  <c r="AO133" i="7" s="1"/>
  <c r="AN141" i="7"/>
  <c r="AO141" i="7" s="1"/>
  <c r="AN170" i="7"/>
  <c r="AO170" i="7" s="1"/>
  <c r="AN174" i="7"/>
  <c r="AO174" i="7" s="1"/>
  <c r="AN181" i="7"/>
  <c r="AO181" i="7" s="1"/>
  <c r="AN202" i="7"/>
  <c r="AO202" i="7" s="1"/>
  <c r="AN235" i="7"/>
  <c r="AO235" i="7" s="1"/>
  <c r="AN246" i="7"/>
  <c r="AO246" i="7" s="1"/>
  <c r="AN280" i="7"/>
  <c r="AO280" i="7" s="1"/>
  <c r="AN288" i="7"/>
  <c r="AO288" i="7" s="1"/>
  <c r="AN300" i="7"/>
  <c r="AO300" i="7" s="1"/>
  <c r="AN328" i="7"/>
  <c r="AO328" i="7" s="1"/>
  <c r="AN336" i="7"/>
  <c r="AO336" i="7" s="1"/>
  <c r="AN347" i="7"/>
  <c r="AN371" i="7"/>
  <c r="AO371" i="7" s="1"/>
  <c r="AN375" i="7"/>
  <c r="AN397" i="7"/>
  <c r="AN400" i="7"/>
  <c r="AN407" i="7"/>
  <c r="AN422" i="7"/>
  <c r="AN437" i="7"/>
  <c r="AN465" i="7"/>
  <c r="AO465" i="7" s="1"/>
  <c r="AN472" i="7"/>
  <c r="AO472" i="7" s="1"/>
  <c r="AN488" i="7"/>
  <c r="AO488" i="7" s="1"/>
  <c r="AN550" i="7"/>
  <c r="AO577" i="7"/>
  <c r="AN50" i="7"/>
  <c r="AN18" i="7"/>
  <c r="AO18" i="7" s="1"/>
  <c r="AN26" i="7"/>
  <c r="AO26" i="7" s="1"/>
  <c r="AN34" i="7"/>
  <c r="AO34" i="7" s="1"/>
  <c r="AN185" i="7"/>
  <c r="AN210" i="7"/>
  <c r="AN221" i="7"/>
  <c r="AN305" i="7"/>
  <c r="AO305" i="7" s="1"/>
  <c r="AN372" i="7"/>
  <c r="AO372" i="7" s="1"/>
  <c r="AN42" i="7"/>
  <c r="AO42" i="7" s="1"/>
  <c r="AN267" i="7"/>
  <c r="AN35" i="7"/>
  <c r="AO35" i="7" s="1"/>
  <c r="AN41" i="7"/>
  <c r="AO41" i="7" s="1"/>
  <c r="AN49" i="7"/>
  <c r="AO49" i="7" s="1"/>
  <c r="AN138" i="7"/>
  <c r="AO138" i="7" s="1"/>
  <c r="AN171" i="7"/>
  <c r="AO171" i="7" s="1"/>
  <c r="AN243" i="7"/>
  <c r="AN358" i="7"/>
  <c r="AN373" i="7"/>
  <c r="AO373" i="7" s="1"/>
  <c r="AO401" i="7"/>
  <c r="AO438" i="7"/>
  <c r="AN490" i="7"/>
  <c r="AO553" i="7"/>
  <c r="AO575" i="7"/>
  <c r="AN579" i="7"/>
  <c r="AO579" i="7" s="1"/>
  <c r="AN589" i="7"/>
  <c r="AN616" i="7"/>
  <c r="AN252" i="7"/>
  <c r="AN353" i="7"/>
  <c r="AO353" i="7" s="1"/>
  <c r="AN23" i="7"/>
  <c r="AO23" i="7" s="1"/>
  <c r="AN127" i="7"/>
  <c r="AO127" i="7" s="1"/>
  <c r="AN135" i="7"/>
  <c r="AO135" i="7" s="1"/>
  <c r="AN139" i="7"/>
  <c r="AO139" i="7" s="1"/>
  <c r="AN193" i="7"/>
  <c r="AO193" i="7" s="1"/>
  <c r="AN258" i="7"/>
  <c r="AN282" i="7"/>
  <c r="AO282" i="7" s="1"/>
  <c r="AN290" i="7"/>
  <c r="AO290" i="7" s="1"/>
  <c r="AN298" i="7"/>
  <c r="AO298" i="7" s="1"/>
  <c r="AN302" i="7"/>
  <c r="AO302" i="7" s="1"/>
  <c r="AN326" i="7"/>
  <c r="AO326" i="7" s="1"/>
  <c r="AN330" i="7"/>
  <c r="AO330" i="7" s="1"/>
  <c r="AN342" i="7"/>
  <c r="AO342" i="7" s="1"/>
  <c r="AN413" i="7"/>
  <c r="AO413" i="7" s="1"/>
  <c r="AN455" i="7"/>
  <c r="AO455" i="7" s="1"/>
  <c r="AN463" i="7"/>
  <c r="AO463" i="7" s="1"/>
  <c r="AN467" i="7"/>
  <c r="AO467" i="7" s="1"/>
  <c r="AN470" i="7"/>
  <c r="AO470" i="7" s="1"/>
  <c r="AN513" i="7"/>
  <c r="AO513" i="7" s="1"/>
  <c r="AN517" i="7"/>
  <c r="AO517" i="7" s="1"/>
  <c r="AO551" i="7"/>
  <c r="AN554" i="7"/>
  <c r="AN557" i="7"/>
  <c r="AO565" i="7"/>
  <c r="AO570" i="7"/>
  <c r="AO573" i="7"/>
  <c r="AN596" i="7"/>
  <c r="AO596" i="7" s="1"/>
  <c r="AN24" i="7"/>
  <c r="AO24" i="7" s="1"/>
  <c r="AN30" i="7"/>
  <c r="AN40" i="7"/>
  <c r="AO40" i="7" s="1"/>
  <c r="AN51" i="7"/>
  <c r="AN57" i="7"/>
  <c r="AN67" i="7"/>
  <c r="AN80" i="7"/>
  <c r="AO80" i="7" s="1"/>
  <c r="AN109" i="7"/>
  <c r="AN121" i="7"/>
  <c r="AO121" i="7" s="1"/>
  <c r="AN148" i="7"/>
  <c r="AO148" i="7" s="1"/>
  <c r="AN167" i="7"/>
  <c r="AN183" i="7"/>
  <c r="AO183" i="7" s="1"/>
  <c r="AN206" i="7"/>
  <c r="AO206" i="7" s="1"/>
  <c r="AN230" i="7"/>
  <c r="AN234" i="7"/>
  <c r="AO234" i="7" s="1"/>
  <c r="AN307" i="7"/>
  <c r="AO307" i="7" s="1"/>
  <c r="AN311" i="7"/>
  <c r="AO311" i="7" s="1"/>
  <c r="AN334" i="7"/>
  <c r="AO334" i="7" s="1"/>
  <c r="AN354" i="7"/>
  <c r="AO354" i="7" s="1"/>
  <c r="AN360" i="7"/>
  <c r="AN363" i="7"/>
  <c r="AN409" i="7"/>
  <c r="AN415" i="7"/>
  <c r="AO415" i="7" s="1"/>
  <c r="AN431" i="7"/>
  <c r="AO431" i="7" s="1"/>
  <c r="AN459" i="7"/>
  <c r="AO459" i="7" s="1"/>
  <c r="AN505" i="7"/>
  <c r="AO505" i="7" s="1"/>
  <c r="AN509" i="7"/>
  <c r="AO509" i="7" s="1"/>
  <c r="AN524" i="7"/>
  <c r="AO524" i="7" s="1"/>
  <c r="AN535" i="7"/>
  <c r="AN17" i="7"/>
  <c r="AO17" i="7" s="1"/>
  <c r="AN93" i="7"/>
  <c r="AO93" i="7" s="1"/>
  <c r="AN103" i="7"/>
  <c r="AO103" i="7" s="1"/>
  <c r="AN106" i="7"/>
  <c r="AO106" i="7" s="1"/>
  <c r="AN134" i="7"/>
  <c r="AO134" i="7" s="1"/>
  <c r="AN146" i="7"/>
  <c r="AO146" i="7" s="1"/>
  <c r="AN180" i="7"/>
  <c r="AO180" i="7" s="1"/>
  <c r="AN200" i="7"/>
  <c r="AO200" i="7" s="1"/>
  <c r="AN275" i="7"/>
  <c r="AN337" i="7"/>
  <c r="AN366" i="7"/>
  <c r="AN385" i="7"/>
  <c r="AN388" i="7"/>
  <c r="AN444" i="7"/>
  <c r="AO481" i="7"/>
  <c r="AO529" i="7"/>
  <c r="AO587" i="7"/>
  <c r="AN597" i="7"/>
  <c r="AN283" i="7"/>
  <c r="AO283" i="7" s="1"/>
  <c r="AN294" i="7"/>
  <c r="AO294" i="7" s="1"/>
  <c r="AN312" i="7"/>
  <c r="AO312" i="7" s="1"/>
  <c r="AN316" i="7"/>
  <c r="AO316" i="7" s="1"/>
  <c r="AN320" i="7"/>
  <c r="AO320" i="7" s="1"/>
  <c r="AN348" i="7"/>
  <c r="AN361" i="7"/>
  <c r="AN376" i="7"/>
  <c r="AN379" i="7"/>
  <c r="AO379" i="7" s="1"/>
  <c r="AN404" i="7"/>
  <c r="AO404" i="7" s="1"/>
  <c r="AN432" i="7"/>
  <c r="AN449" i="7"/>
  <c r="AO449" i="7" s="1"/>
  <c r="AN456" i="7"/>
  <c r="AO456" i="7" s="1"/>
  <c r="AN478" i="7"/>
  <c r="AO478" i="7" s="1"/>
  <c r="AN506" i="7"/>
  <c r="AO506" i="7" s="1"/>
  <c r="AN519" i="7"/>
  <c r="AO519" i="7" s="1"/>
  <c r="AN525" i="7"/>
  <c r="AN530" i="7"/>
  <c r="AN533" i="7"/>
  <c r="AO535" i="7"/>
  <c r="AN545" i="7"/>
  <c r="AO545" i="7" s="1"/>
  <c r="AN585" i="7"/>
  <c r="AO585" i="7" s="1"/>
  <c r="AN595" i="7"/>
  <c r="AN8" i="7"/>
  <c r="AO8" i="7" s="1"/>
  <c r="AN31" i="7"/>
  <c r="AO31" i="7" s="1"/>
  <c r="AN38" i="7"/>
  <c r="AO38" i="7" s="1"/>
  <c r="AN58" i="7"/>
  <c r="AO58" i="7" s="1"/>
  <c r="AN71" i="7"/>
  <c r="AN214" i="7"/>
  <c r="AN242" i="7"/>
  <c r="AN601" i="7"/>
  <c r="AN65" i="7"/>
  <c r="AN100" i="7"/>
  <c r="AO100" i="7" s="1"/>
  <c r="AN153" i="7"/>
  <c r="AN165" i="7"/>
  <c r="AN187" i="7"/>
  <c r="AN249" i="7"/>
  <c r="AN309" i="7"/>
  <c r="AO309" i="7" s="1"/>
  <c r="AN324" i="7"/>
  <c r="AO324" i="7" s="1"/>
  <c r="AN377" i="7"/>
  <c r="AN380" i="7"/>
  <c r="AO380" i="7" s="1"/>
  <c r="AN383" i="7"/>
  <c r="AO383" i="7" s="1"/>
  <c r="AN386" i="7"/>
  <c r="AN417" i="7"/>
  <c r="AO417" i="7" s="1"/>
  <c r="AN450" i="7"/>
  <c r="AO450" i="7" s="1"/>
  <c r="AN453" i="7"/>
  <c r="AN468" i="7"/>
  <c r="AO468" i="7" s="1"/>
  <c r="AN507" i="7"/>
  <c r="AO507" i="7" s="1"/>
  <c r="AO525" i="7"/>
  <c r="AN528" i="7"/>
  <c r="AO530" i="7"/>
  <c r="AO533" i="7"/>
  <c r="AN543" i="7"/>
  <c r="AO543" i="7" s="1"/>
  <c r="AN605" i="7"/>
  <c r="AN5" i="7"/>
  <c r="AO5" i="7" s="1"/>
  <c r="AN9" i="7"/>
  <c r="AN19" i="7"/>
  <c r="AO19" i="7" s="1"/>
  <c r="AN84" i="7"/>
  <c r="AN98" i="7"/>
  <c r="AO98" i="7" s="1"/>
  <c r="AN101" i="7"/>
  <c r="AO101" i="7" s="1"/>
  <c r="AN126" i="7"/>
  <c r="AO126" i="7" s="1"/>
  <c r="AN160" i="7"/>
  <c r="AO160" i="7" s="1"/>
  <c r="AN172" i="7"/>
  <c r="AO172" i="7" s="1"/>
  <c r="AN194" i="7"/>
  <c r="AO194" i="7" s="1"/>
  <c r="AN405" i="7"/>
  <c r="AN427" i="7"/>
  <c r="AN430" i="7"/>
  <c r="AN443" i="7"/>
  <c r="AO443" i="7" s="1"/>
  <c r="AN501" i="7"/>
  <c r="AN536" i="7"/>
  <c r="AN594" i="7"/>
  <c r="AN6" i="7"/>
  <c r="AO6" i="7" s="1"/>
  <c r="AN33" i="7"/>
  <c r="AO33" i="7" s="1"/>
  <c r="AN60" i="7"/>
  <c r="AO60" i="7" s="1"/>
  <c r="AN85" i="7"/>
  <c r="AO85" i="7" s="1"/>
  <c r="AN112" i="7"/>
  <c r="AO112" i="7" s="1"/>
  <c r="AN142" i="7"/>
  <c r="AO142" i="7" s="1"/>
  <c r="AN151" i="7"/>
  <c r="AO151" i="7" s="1"/>
  <c r="AN154" i="7"/>
  <c r="AO154" i="7" s="1"/>
  <c r="AN176" i="7"/>
  <c r="AO176" i="7" s="1"/>
  <c r="AN182" i="7"/>
  <c r="AO182" i="7" s="1"/>
  <c r="AN191" i="7"/>
  <c r="AO191" i="7" s="1"/>
  <c r="AN195" i="7"/>
  <c r="AO195" i="7" s="1"/>
  <c r="AN205" i="7"/>
  <c r="AO205" i="7" s="1"/>
  <c r="AN216" i="7"/>
  <c r="AO216" i="7" s="1"/>
  <c r="AN253" i="7"/>
  <c r="AN314" i="7"/>
  <c r="AO314" i="7" s="1"/>
  <c r="AN318" i="7"/>
  <c r="AO318" i="7" s="1"/>
  <c r="AN333" i="7"/>
  <c r="AO333" i="7" s="1"/>
  <c r="AN384" i="7"/>
  <c r="AO384" i="7" s="1"/>
  <c r="AN387" i="7"/>
  <c r="AO387" i="7" s="1"/>
  <c r="AN396" i="7"/>
  <c r="AN454" i="7"/>
  <c r="AO454" i="7" s="1"/>
  <c r="AN458" i="7"/>
  <c r="AO458" i="7" s="1"/>
  <c r="AN462" i="7"/>
  <c r="AO462" i="7" s="1"/>
  <c r="AN469" i="7"/>
  <c r="AO469" i="7" s="1"/>
  <c r="AN495" i="7"/>
  <c r="AO495" i="7" s="1"/>
  <c r="AN498" i="7"/>
  <c r="AO498" i="7" s="1"/>
  <c r="AN508" i="7"/>
  <c r="AO508" i="7" s="1"/>
  <c r="AN511" i="7"/>
  <c r="AO511" i="7" s="1"/>
  <c r="AN514" i="7"/>
  <c r="AO514" i="7" s="1"/>
  <c r="AN523" i="7"/>
  <c r="AO523" i="7" s="1"/>
  <c r="AN534" i="7"/>
  <c r="AN16" i="7"/>
  <c r="AO51" i="7"/>
  <c r="AN74" i="7"/>
  <c r="AN90" i="7"/>
  <c r="AO159" i="7"/>
  <c r="AN263" i="7"/>
  <c r="AO67" i="7"/>
  <c r="AN72" i="7"/>
  <c r="AO109" i="7"/>
  <c r="AO397" i="7"/>
  <c r="AO167" i="7"/>
  <c r="AN244" i="7"/>
  <c r="AO237" i="7"/>
  <c r="AN86" i="7"/>
  <c r="AO86" i="7" s="1"/>
  <c r="AN102" i="7"/>
  <c r="AO102" i="7" s="1"/>
  <c r="AN128" i="7"/>
  <c r="AO128" i="7" s="1"/>
  <c r="AN140" i="7"/>
  <c r="AO140" i="7" s="1"/>
  <c r="AN150" i="7"/>
  <c r="AO150" i="7" s="1"/>
  <c r="AN76" i="7"/>
  <c r="AO76" i="7" s="1"/>
  <c r="AN92" i="7"/>
  <c r="AO92" i="7" s="1"/>
  <c r="AN108" i="7"/>
  <c r="AO108" i="7" s="1"/>
  <c r="AN118" i="7"/>
  <c r="AO118" i="7" s="1"/>
  <c r="AN204" i="7"/>
  <c r="AO204" i="7" s="1"/>
  <c r="AN207" i="7"/>
  <c r="AO207" i="7" s="1"/>
  <c r="AN289" i="7"/>
  <c r="AO289" i="7" s="1"/>
  <c r="AN317" i="7"/>
  <c r="AO317" i="7" s="1"/>
  <c r="AN332" i="7"/>
  <c r="AO332" i="7" s="1"/>
  <c r="AN355" i="7"/>
  <c r="AO355" i="7" s="1"/>
  <c r="AN218" i="7"/>
  <c r="AO218" i="7" s="1"/>
  <c r="AN296" i="7"/>
  <c r="AO296" i="7" s="1"/>
  <c r="AN303" i="7"/>
  <c r="AN306" i="7"/>
  <c r="AO306" i="7" s="1"/>
  <c r="AN310" i="7"/>
  <c r="AO310" i="7" s="1"/>
  <c r="AN325" i="7"/>
  <c r="AO325" i="7" s="1"/>
  <c r="AN339" i="7"/>
  <c r="AN428" i="7"/>
  <c r="AN457" i="7"/>
  <c r="AO457" i="7" s="1"/>
  <c r="AN464" i="7"/>
  <c r="AO464" i="7" s="1"/>
  <c r="AN503" i="7"/>
  <c r="AO503" i="7" s="1"/>
  <c r="AN512" i="7"/>
  <c r="AO512" i="7" s="1"/>
  <c r="AN515" i="7"/>
  <c r="AO515" i="7" s="1"/>
  <c r="AN521" i="7"/>
  <c r="AO521" i="7" s="1"/>
  <c r="AN527" i="7"/>
  <c r="AN538" i="7"/>
  <c r="AO538" i="7" s="1"/>
  <c r="AN561" i="7"/>
  <c r="AN567" i="7"/>
  <c r="AN584" i="7"/>
  <c r="AN599" i="7"/>
  <c r="AO599" i="7" s="1"/>
  <c r="AN619" i="7"/>
  <c r="AO619" i="7" s="1"/>
  <c r="AN82" i="7"/>
  <c r="AO82" i="7" s="1"/>
  <c r="AN259" i="7"/>
  <c r="AN266" i="7"/>
  <c r="AO303" i="7"/>
  <c r="AO339" i="7"/>
  <c r="AN346" i="7"/>
  <c r="AN356" i="7"/>
  <c r="AN370" i="7"/>
  <c r="AN408" i="7"/>
  <c r="AO408" i="7" s="1"/>
  <c r="AN423" i="7"/>
  <c r="AO213" i="7"/>
  <c r="AN213" i="7"/>
  <c r="AO222" i="7"/>
  <c r="AN222" i="7"/>
  <c r="AO269" i="7"/>
  <c r="AN269" i="7"/>
  <c r="AN11" i="7"/>
  <c r="AN70" i="7"/>
  <c r="AO164" i="7"/>
  <c r="AN164" i="7"/>
  <c r="AO188" i="7"/>
  <c r="AN188" i="7"/>
  <c r="AN247" i="7"/>
  <c r="AO247" i="7" s="1"/>
  <c r="AO256" i="7"/>
  <c r="AN256" i="7"/>
  <c r="AN293" i="7"/>
  <c r="AO293" i="7" s="1"/>
  <c r="AN329" i="7"/>
  <c r="AO329" i="7" s="1"/>
  <c r="AO186" i="7"/>
  <c r="AN186" i="7"/>
  <c r="AN192" i="7"/>
  <c r="AO192" i="7" s="1"/>
  <c r="AO238" i="7"/>
  <c r="AN238" i="7"/>
  <c r="AO277" i="7"/>
  <c r="AN277" i="7"/>
  <c r="AO304" i="7"/>
  <c r="AN304" i="7"/>
  <c r="AO451" i="7"/>
  <c r="AN451" i="7"/>
  <c r="AN64" i="7"/>
  <c r="AO208" i="7"/>
  <c r="AN208" i="7"/>
  <c r="AO224" i="7"/>
  <c r="AN224" i="7"/>
  <c r="AO245" i="7"/>
  <c r="AN245" i="7"/>
  <c r="AO264" i="7"/>
  <c r="AN264" i="7"/>
  <c r="AN46" i="7"/>
  <c r="AN62" i="7"/>
  <c r="AN78" i="7"/>
  <c r="AO152" i="7"/>
  <c r="AN152" i="7"/>
  <c r="AO168" i="7"/>
  <c r="AN168" i="7"/>
  <c r="AO215" i="7"/>
  <c r="AN215" i="7"/>
  <c r="AO254" i="7"/>
  <c r="AN254" i="7"/>
  <c r="AO261" i="7"/>
  <c r="AN261" i="7"/>
  <c r="AN448" i="7"/>
  <c r="AO448" i="7"/>
  <c r="AN44" i="7"/>
  <c r="AN231" i="7"/>
  <c r="AO231" i="7" s="1"/>
  <c r="AN285" i="7"/>
  <c r="AO285" i="7" s="1"/>
  <c r="AN491" i="7"/>
  <c r="AO491" i="7"/>
  <c r="AO158" i="7"/>
  <c r="AN158" i="7"/>
  <c r="AO166" i="7"/>
  <c r="AN166" i="7"/>
  <c r="AO197" i="7"/>
  <c r="AN197" i="7"/>
  <c r="AO240" i="7"/>
  <c r="AN240" i="7"/>
  <c r="AO272" i="7"/>
  <c r="AN272" i="7"/>
  <c r="AN335" i="7"/>
  <c r="AN338" i="7"/>
  <c r="AO338" i="7" s="1"/>
  <c r="AO345" i="7"/>
  <c r="AN345" i="7"/>
  <c r="AO564" i="7"/>
  <c r="AN564" i="7"/>
  <c r="AN351" i="7"/>
  <c r="AO351" i="7" s="1"/>
  <c r="AN548" i="7"/>
  <c r="AO548" i="7" s="1"/>
  <c r="AN211" i="7"/>
  <c r="AN209" i="7"/>
  <c r="AN225" i="7"/>
  <c r="AN241" i="7"/>
  <c r="AN250" i="7"/>
  <c r="AN257" i="7"/>
  <c r="AN262" i="7"/>
  <c r="AN270" i="7"/>
  <c r="AN278" i="7"/>
  <c r="AN286" i="7"/>
  <c r="AN483" i="7"/>
  <c r="AO483" i="7"/>
  <c r="AN223" i="7"/>
  <c r="AN239" i="7"/>
  <c r="AN248" i="7"/>
  <c r="AN255" i="7"/>
  <c r="AN265" i="7"/>
  <c r="AN273" i="7"/>
  <c r="AN349" i="7"/>
  <c r="AN480" i="7"/>
  <c r="AN260" i="7"/>
  <c r="AN268" i="7"/>
  <c r="AN276" i="7"/>
  <c r="AN284" i="7"/>
  <c r="AN292" i="7"/>
  <c r="AN313" i="7"/>
  <c r="AO313" i="7" s="1"/>
  <c r="AN319" i="7"/>
  <c r="AO319" i="7" s="1"/>
  <c r="AN322" i="7"/>
  <c r="AO322" i="7" s="1"/>
  <c r="AO435" i="7"/>
  <c r="AN435" i="7"/>
  <c r="AO602" i="7"/>
  <c r="AN602" i="7"/>
  <c r="AN476" i="7"/>
  <c r="AO476" i="7" s="1"/>
  <c r="AO562" i="7"/>
  <c r="AN562" i="7"/>
  <c r="AO578" i="7"/>
  <c r="AN578" i="7"/>
  <c r="AN341" i="7"/>
  <c r="AO432" i="7"/>
  <c r="AN446" i="7"/>
  <c r="AN484" i="7"/>
  <c r="AN532" i="7"/>
  <c r="AO433" i="7"/>
  <c r="AN433" i="7"/>
  <c r="AN441" i="7"/>
  <c r="AO441" i="7" s="1"/>
  <c r="AN477" i="7"/>
  <c r="AO477" i="7" s="1"/>
  <c r="AN482" i="7"/>
  <c r="AN485" i="7"/>
  <c r="AO485" i="7"/>
  <c r="AN588" i="7"/>
  <c r="AO588" i="7"/>
  <c r="AO560" i="7"/>
  <c r="AN560" i="7"/>
  <c r="AO576" i="7"/>
  <c r="AN576" i="7"/>
  <c r="AN344" i="7"/>
  <c r="AN442" i="7"/>
  <c r="AO442" i="7" s="1"/>
  <c r="AO482" i="7"/>
  <c r="AO490" i="7"/>
  <c r="AN471" i="7"/>
  <c r="AO471" i="7" s="1"/>
  <c r="AN487" i="7"/>
  <c r="AO487" i="7" s="1"/>
  <c r="AN586" i="7"/>
  <c r="AO586" i="7" s="1"/>
  <c r="AO606" i="7"/>
  <c r="AN606" i="7"/>
  <c r="AO600" i="7"/>
  <c r="AN600" i="7"/>
  <c r="AN556" i="7"/>
  <c r="AN572" i="7"/>
  <c r="AO604" i="7"/>
  <c r="AN604" i="7"/>
  <c r="AN479" i="7"/>
  <c r="AO479" i="7" s="1"/>
  <c r="AN582" i="7"/>
  <c r="AO584" i="7"/>
  <c r="AN592" i="7"/>
  <c r="AO598" i="7"/>
  <c r="AN598" i="7"/>
  <c r="AN607" i="7"/>
  <c r="AN617" i="7"/>
  <c r="AO617" i="7" s="1"/>
  <c r="AN590" i="7"/>
  <c r="AN615" i="7"/>
</calcChain>
</file>

<file path=xl/comments1.xml><?xml version="1.0" encoding="utf-8"?>
<comments xmlns="http://schemas.openxmlformats.org/spreadsheetml/2006/main">
  <authors>
    <author>Myriam Hidekel Lima Vazquez</author>
    <author>Gerardo Fabian Martinez Maldonado</author>
    <author>Carolina Isolda Peña Garduño</author>
    <author/>
    <author>User</author>
    <author>Perla Ivonne Carlos Urdiales</author>
    <author>elena denisse vera vera</author>
  </authors>
  <commentList>
    <comment ref="F9" authorId="0" shapeId="0">
      <text>
        <r>
          <rPr>
            <b/>
            <sz val="9"/>
            <color indexed="81"/>
            <rFont val="Tahoma"/>
            <family val="2"/>
          </rPr>
          <t>Myriam Hidekel Lima Vazquez:</t>
        </r>
        <r>
          <rPr>
            <sz val="9"/>
            <color indexed="81"/>
            <rFont val="Tahoma"/>
            <family val="2"/>
          </rPr>
          <t xml:space="preserve">
cambia definición y metodo</t>
        </r>
      </text>
    </comment>
    <comment ref="J65" authorId="0" shapeId="0">
      <text>
        <r>
          <rPr>
            <b/>
            <sz val="9"/>
            <color indexed="81"/>
            <rFont val="Tahoma"/>
            <family val="2"/>
          </rPr>
          <t>Myriam Hidekel Lima Vazquez:</t>
        </r>
        <r>
          <rPr>
            <sz val="9"/>
            <color indexed="81"/>
            <rFont val="Tahoma"/>
            <family val="2"/>
          </rPr>
          <t xml:space="preserve">
ES 226?</t>
        </r>
      </text>
    </comment>
    <comment ref="J68" authorId="0" shapeId="0">
      <text>
        <r>
          <rPr>
            <b/>
            <sz val="9"/>
            <color indexed="81"/>
            <rFont val="Tahoma"/>
            <family val="2"/>
          </rPr>
          <t>Myriam Hidekel Lima Vazquez:</t>
        </r>
        <r>
          <rPr>
            <sz val="9"/>
            <color indexed="81"/>
            <rFont val="Tahoma"/>
            <family val="2"/>
          </rPr>
          <t xml:space="preserve">
como obtienen el 124579</t>
        </r>
      </text>
    </comment>
    <comment ref="H70" authorId="0" shapeId="0">
      <text>
        <r>
          <rPr>
            <b/>
            <sz val="9"/>
            <color indexed="81"/>
            <rFont val="Tahoma"/>
            <family val="2"/>
          </rPr>
          <t>Myriam Hidekel Lima Vazquez:</t>
        </r>
        <r>
          <rPr>
            <sz val="9"/>
            <color indexed="81"/>
            <rFont val="Tahoma"/>
            <family val="2"/>
          </rPr>
          <t xml:space="preserve">
hay 51 imágenes en la evidencia #215. de poa en enero</t>
        </r>
      </text>
    </comment>
    <comment ref="J76" authorId="0" shapeId="0">
      <text>
        <r>
          <rPr>
            <b/>
            <sz val="9"/>
            <color indexed="81"/>
            <rFont val="Tahoma"/>
            <family val="2"/>
          </rPr>
          <t>Myriam Hidekel Lima Vazquez:</t>
        </r>
        <r>
          <rPr>
            <sz val="9"/>
            <color indexed="81"/>
            <rFont val="Tahoma"/>
            <family val="2"/>
          </rPr>
          <t xml:space="preserve">
de donde salen los 154?</t>
        </r>
      </text>
    </comment>
    <comment ref="J84" authorId="0" shapeId="0">
      <text>
        <r>
          <rPr>
            <b/>
            <sz val="9"/>
            <color indexed="81"/>
            <rFont val="Tahoma"/>
            <family val="2"/>
          </rPr>
          <t>Myriam Hidekel Lima Vazquez:</t>
        </r>
        <r>
          <rPr>
            <sz val="9"/>
            <color indexed="81"/>
            <rFont val="Tahoma"/>
            <family val="2"/>
          </rPr>
          <t xml:space="preserve">
hay mas de 2 organigramas, porque es 2 de 2?</t>
        </r>
      </text>
    </comment>
    <comment ref="H97" authorId="0" shapeId="0">
      <text>
        <r>
          <rPr>
            <b/>
            <sz val="9"/>
            <color indexed="81"/>
            <rFont val="Tahoma"/>
            <family val="2"/>
          </rPr>
          <t>Myriam Hidekel Lima Vazquez:</t>
        </r>
        <r>
          <rPr>
            <sz val="9"/>
            <color indexed="81"/>
            <rFont val="Tahoma"/>
            <family val="2"/>
          </rPr>
          <t xml:space="preserve">
esta esta en la carpeta de feb</t>
        </r>
      </text>
    </comment>
    <comment ref="J99" authorId="0" shapeId="0">
      <text>
        <r>
          <rPr>
            <b/>
            <sz val="9"/>
            <color indexed="81"/>
            <rFont val="Tahoma"/>
            <family val="2"/>
          </rPr>
          <t>Myriam Hidekel Lima Vazquez:</t>
        </r>
        <r>
          <rPr>
            <sz val="9"/>
            <color indexed="81"/>
            <rFont val="Tahoma"/>
            <family val="2"/>
          </rPr>
          <t xml:space="preserve">
no puedo ver los pdfs y como salen los 322?</t>
        </r>
      </text>
    </comment>
    <comment ref="P100" authorId="0" shapeId="0">
      <text>
        <r>
          <rPr>
            <b/>
            <sz val="9"/>
            <color indexed="81"/>
            <rFont val="Tahoma"/>
            <family val="2"/>
          </rPr>
          <t>Myriam Hidekel Lima Vazquez:</t>
        </r>
        <r>
          <rPr>
            <sz val="9"/>
            <color indexed="81"/>
            <rFont val="Tahoma"/>
            <family val="2"/>
          </rPr>
          <t xml:space="preserve">
solo hay 1 oficio
</t>
        </r>
      </text>
    </comment>
    <comment ref="P101" authorId="0" shapeId="0">
      <text>
        <r>
          <rPr>
            <b/>
            <sz val="9"/>
            <color indexed="81"/>
            <rFont val="Tahoma"/>
            <family val="2"/>
          </rPr>
          <t>Myriam Hidekel Lima Vazquez:</t>
        </r>
        <r>
          <rPr>
            <sz val="9"/>
            <color indexed="81"/>
            <rFont val="Tahoma"/>
            <family val="2"/>
          </rPr>
          <t xml:space="preserve">
vienen 4 no 7</t>
        </r>
      </text>
    </comment>
    <comment ref="P102" authorId="0" shapeId="0">
      <text>
        <r>
          <rPr>
            <b/>
            <sz val="9"/>
            <color indexed="81"/>
            <rFont val="Tahoma"/>
            <family val="2"/>
          </rPr>
          <t>Myriam Hidekel Lima Vazquez:</t>
        </r>
        <r>
          <rPr>
            <sz val="9"/>
            <color indexed="81"/>
            <rFont val="Tahoma"/>
            <family val="2"/>
          </rPr>
          <t xml:space="preserve">
cuento 19 no 20</t>
        </r>
      </text>
    </comment>
    <comment ref="K104" authorId="0" shapeId="0">
      <text>
        <r>
          <rPr>
            <b/>
            <sz val="9"/>
            <color indexed="81"/>
            <rFont val="Tahoma"/>
            <family val="2"/>
          </rPr>
          <t>Myriam Hidekel Lima Vazquez:</t>
        </r>
        <r>
          <rPr>
            <sz val="9"/>
            <color indexed="81"/>
            <rFont val="Tahoma"/>
            <family val="2"/>
          </rPr>
          <t xml:space="preserve">
no hay evidencia en feb</t>
        </r>
      </text>
    </comment>
    <comment ref="J106" authorId="0" shapeId="0">
      <text>
        <r>
          <rPr>
            <b/>
            <sz val="9"/>
            <color indexed="81"/>
            <rFont val="Tahoma"/>
            <family val="2"/>
          </rPr>
          <t>Myriam Hidekel Lima Vazquez:</t>
        </r>
        <r>
          <rPr>
            <sz val="9"/>
            <color indexed="81"/>
            <rFont val="Tahoma"/>
            <family val="2"/>
          </rPr>
          <t xml:space="preserve">
solo hay 2 oficios, de donde salen los 34?</t>
        </r>
      </text>
    </comment>
    <comment ref="J107" authorId="0" shapeId="0">
      <text>
        <r>
          <rPr>
            <b/>
            <sz val="9"/>
            <color indexed="81"/>
            <rFont val="Tahoma"/>
            <family val="2"/>
          </rPr>
          <t>Myriam Hidekel Lima Vazquez:</t>
        </r>
        <r>
          <rPr>
            <sz val="9"/>
            <color indexed="81"/>
            <rFont val="Tahoma"/>
            <family val="2"/>
          </rPr>
          <t xml:space="preserve">
de donde salen los 44? Solo hay 1 pdf</t>
        </r>
      </text>
    </comment>
    <comment ref="P108" authorId="0" shapeId="0">
      <text>
        <r>
          <rPr>
            <b/>
            <sz val="9"/>
            <color indexed="81"/>
            <rFont val="Tahoma"/>
            <family val="2"/>
          </rPr>
          <t>Myriam Hidekel Lima Vazquez:</t>
        </r>
        <r>
          <rPr>
            <sz val="9"/>
            <color indexed="81"/>
            <rFont val="Tahoma"/>
            <family val="2"/>
          </rPr>
          <t xml:space="preserve">
de donde salen las 4?</t>
        </r>
      </text>
    </comment>
    <comment ref="H112" authorId="0" shapeId="0">
      <text>
        <r>
          <rPr>
            <b/>
            <sz val="9"/>
            <color indexed="81"/>
            <rFont val="Tahoma"/>
            <family val="2"/>
          </rPr>
          <t>Myriam Hidekel Lima Vazquez:</t>
        </r>
        <r>
          <rPr>
            <sz val="9"/>
            <color indexed="81"/>
            <rFont val="Tahoma"/>
            <family val="2"/>
          </rPr>
          <t xml:space="preserve">
en la evidencia hay 16 en vez de 8</t>
        </r>
      </text>
    </comment>
    <comment ref="H130" authorId="0" shapeId="0">
      <text>
        <r>
          <rPr>
            <b/>
            <sz val="9"/>
            <color indexed="81"/>
            <rFont val="Tahoma"/>
            <family val="2"/>
          </rPr>
          <t>Myriam Hidekel Lima Vazquez:</t>
        </r>
        <r>
          <rPr>
            <sz val="9"/>
            <color indexed="81"/>
            <rFont val="Tahoma"/>
            <family val="2"/>
          </rPr>
          <t xml:space="preserve">
en la evidencia al parecer vienen 25, checar.</t>
        </r>
      </text>
    </comment>
    <comment ref="H132" authorId="0" shapeId="0">
      <text>
        <r>
          <rPr>
            <b/>
            <sz val="9"/>
            <color indexed="81"/>
            <rFont val="Tahoma"/>
            <family val="2"/>
          </rPr>
          <t>Myriam Hidekel Lima Vazquez:</t>
        </r>
        <r>
          <rPr>
            <sz val="9"/>
            <color indexed="81"/>
            <rFont val="Tahoma"/>
            <family val="2"/>
          </rPr>
          <t xml:space="preserve">
en la evidencia al parecer vienen 25, checar.</t>
        </r>
      </text>
    </comment>
    <comment ref="H137" authorId="0" shapeId="0">
      <text>
        <r>
          <rPr>
            <b/>
            <sz val="9"/>
            <color indexed="81"/>
            <rFont val="Tahoma"/>
            <family val="2"/>
          </rPr>
          <t>Myriam Hidekel Lima Vazquez:</t>
        </r>
        <r>
          <rPr>
            <sz val="9"/>
            <color indexed="81"/>
            <rFont val="Tahoma"/>
            <family val="2"/>
          </rPr>
          <t xml:space="preserve">
no hay evidencia</t>
        </r>
      </text>
    </comment>
    <comment ref="K137" authorId="0" shapeId="0">
      <text>
        <r>
          <rPr>
            <b/>
            <sz val="9"/>
            <color indexed="81"/>
            <rFont val="Tahoma"/>
            <family val="2"/>
          </rPr>
          <t>Myriam Hidekel Lima Vazquez:</t>
        </r>
        <r>
          <rPr>
            <sz val="9"/>
            <color indexed="81"/>
            <rFont val="Tahoma"/>
            <family val="2"/>
          </rPr>
          <t xml:space="preserve">
en evidencia vienen 3</t>
        </r>
      </text>
    </comment>
    <comment ref="S161" authorId="0" shapeId="0">
      <text>
        <r>
          <rPr>
            <b/>
            <sz val="9"/>
            <color indexed="81"/>
            <rFont val="Tahoma"/>
            <family val="2"/>
          </rPr>
          <t>Myriam Hidekel Lima Vazquez:</t>
        </r>
        <r>
          <rPr>
            <sz val="9"/>
            <color indexed="81"/>
            <rFont val="Tahoma"/>
            <family val="2"/>
          </rPr>
          <t xml:space="preserve">
VIENEN 3 EN EL PDF, ESTA BIEN 2? </t>
        </r>
      </text>
    </comment>
    <comment ref="S162" authorId="0" shapeId="0">
      <text>
        <r>
          <rPr>
            <b/>
            <sz val="9"/>
            <color indexed="81"/>
            <rFont val="Tahoma"/>
            <family val="2"/>
          </rPr>
          <t>Myriam Hidekel Lima Vazquez:</t>
        </r>
        <r>
          <rPr>
            <sz val="9"/>
            <color indexed="81"/>
            <rFont val="Tahoma"/>
            <family val="2"/>
          </rPr>
          <t xml:space="preserve">
LA EVIDENCIA ESTA CONFUSA, SON 12 PDFS</t>
        </r>
      </text>
    </comment>
    <comment ref="H163" authorId="0" shapeId="0">
      <text>
        <r>
          <rPr>
            <b/>
            <sz val="9"/>
            <color indexed="81"/>
            <rFont val="Tahoma"/>
            <family val="2"/>
          </rPr>
          <t>Myriam Hidekel Lima Vazquez:</t>
        </r>
        <r>
          <rPr>
            <sz val="9"/>
            <color indexed="81"/>
            <rFont val="Tahoma"/>
            <family val="2"/>
          </rPr>
          <t xml:space="preserve">
en la evidencia vienen 3 sesiones</t>
        </r>
      </text>
    </comment>
    <comment ref="H167" authorId="0" shapeId="0">
      <text>
        <r>
          <rPr>
            <b/>
            <sz val="9"/>
            <color indexed="81"/>
            <rFont val="Tahoma"/>
            <family val="2"/>
          </rPr>
          <t>Myriam Hidekel Lima Vazquez:</t>
        </r>
        <r>
          <rPr>
            <sz val="9"/>
            <color indexed="81"/>
            <rFont val="Tahoma"/>
            <family val="2"/>
          </rPr>
          <t xml:space="preserve">
en la evidencia vienen 2</t>
        </r>
      </text>
    </comment>
    <comment ref="S188" authorId="0" shapeId="0">
      <text>
        <r>
          <rPr>
            <b/>
            <sz val="9"/>
            <color indexed="81"/>
            <rFont val="Tahoma"/>
            <family val="2"/>
          </rPr>
          <t>Myriam Hidekel Lima Vazquez:</t>
        </r>
        <r>
          <rPr>
            <sz val="9"/>
            <color indexed="81"/>
            <rFont val="Tahoma"/>
            <family val="2"/>
          </rPr>
          <t xml:space="preserve">
en el pdf estan 19 eventos</t>
        </r>
      </text>
    </comment>
    <comment ref="S190" authorId="0" shapeId="0">
      <text>
        <r>
          <rPr>
            <b/>
            <sz val="9"/>
            <color indexed="81"/>
            <rFont val="Tahoma"/>
            <family val="2"/>
          </rPr>
          <t>Myriam Hidekel Lima Vazquez:</t>
        </r>
        <r>
          <rPr>
            <sz val="9"/>
            <color indexed="81"/>
            <rFont val="Tahoma"/>
            <family val="2"/>
          </rPr>
          <t xml:space="preserve">
tienen algo mas de evidencia? </t>
        </r>
      </text>
    </comment>
    <comment ref="H222" authorId="0" shapeId="0">
      <text>
        <r>
          <rPr>
            <b/>
            <sz val="9"/>
            <color indexed="81"/>
            <rFont val="Tahoma"/>
            <family val="2"/>
          </rPr>
          <t>Myriam Hidekel Lima Vazquez:</t>
        </r>
        <r>
          <rPr>
            <sz val="9"/>
            <color indexed="81"/>
            <rFont val="Tahoma"/>
            <family val="2"/>
          </rPr>
          <t xml:space="preserve">
son 7 u 8?</t>
        </r>
      </text>
    </comment>
    <comment ref="K222" authorId="0" shapeId="0">
      <text>
        <r>
          <rPr>
            <b/>
            <sz val="9"/>
            <color indexed="81"/>
            <rFont val="Tahoma"/>
            <family val="2"/>
          </rPr>
          <t>Myriam Hidekel Lima Vazquez:</t>
        </r>
        <r>
          <rPr>
            <sz val="9"/>
            <color indexed="81"/>
            <rFont val="Tahoma"/>
            <family val="2"/>
          </rPr>
          <t xml:space="preserve">
son 7 u 8?</t>
        </r>
      </text>
    </comment>
    <comment ref="S229" authorId="0" shapeId="0">
      <text>
        <r>
          <rPr>
            <b/>
            <sz val="9"/>
            <color indexed="81"/>
            <rFont val="Tahoma"/>
            <family val="2"/>
          </rPr>
          <t>Myriam Hidekel Lima Vazquez:</t>
        </r>
        <r>
          <rPr>
            <sz val="9"/>
            <color indexed="81"/>
            <rFont val="Tahoma"/>
            <family val="2"/>
          </rPr>
          <t xml:space="preserve">
si pueden explicarnos en donde vemos los resultados reportados en la presentación que nos comparten, porfiss</t>
        </r>
      </text>
    </comment>
    <comment ref="J231" authorId="0" shapeId="0">
      <text>
        <r>
          <rPr>
            <b/>
            <sz val="9"/>
            <color indexed="81"/>
            <rFont val="Tahoma"/>
            <family val="2"/>
          </rPr>
          <t>Myriam Hidekel Lima Vazquez:</t>
        </r>
        <r>
          <rPr>
            <sz val="9"/>
            <color indexed="81"/>
            <rFont val="Tahoma"/>
            <family val="2"/>
          </rPr>
          <t xml:space="preserve">
en el drive solo hay 2 fotos</t>
        </r>
      </text>
    </comment>
    <comment ref="N242" authorId="1" shapeId="0">
      <text>
        <r>
          <rPr>
            <b/>
            <sz val="9"/>
            <color indexed="81"/>
            <rFont val="Tahoma"/>
            <family val="2"/>
          </rPr>
          <t>No se ha cumplido con este punto, ya que sigue suspendida temporalmente la temporada acuática por la crisis actual del agua en la entidad.</t>
        </r>
      </text>
    </comment>
    <comment ref="N245" authorId="1" shapeId="0">
      <text>
        <r>
          <rPr>
            <b/>
            <sz val="9"/>
            <color indexed="81"/>
            <rFont val="Tahoma"/>
            <family val="2"/>
          </rPr>
          <t>No se ha cumplido con este punto, ya que sigue suspendida temporalmente la temporada acuática por la crisis actual del agua en la entidad.</t>
        </r>
      </text>
    </comment>
    <comment ref="S247" authorId="0" shapeId="0">
      <text>
        <r>
          <rPr>
            <b/>
            <sz val="9"/>
            <color indexed="81"/>
            <rFont val="Tahoma"/>
            <family val="2"/>
          </rPr>
          <t>Myriam Hidekel Lima Vazquez:</t>
        </r>
        <r>
          <rPr>
            <sz val="9"/>
            <color indexed="81"/>
            <rFont val="Tahoma"/>
            <family val="2"/>
          </rPr>
          <t xml:space="preserve">
hay 25 pdf, porque se resta 1 en el reporte, quedando 24'</t>
        </r>
      </text>
    </comment>
    <comment ref="H249" authorId="1" shapeId="0">
      <text>
        <r>
          <rPr>
            <b/>
            <sz val="9"/>
            <color indexed="81"/>
            <rFont val="Tahoma"/>
            <family val="2"/>
          </rPr>
          <t xml:space="preserve">
Pend. Por Proveedor
</t>
        </r>
      </text>
    </comment>
    <comment ref="K249" authorId="1" shapeId="0">
      <text>
        <r>
          <rPr>
            <b/>
            <sz val="9"/>
            <color indexed="81"/>
            <rFont val="Tahoma"/>
            <family val="2"/>
          </rPr>
          <t xml:space="preserve">
Pend. Por Proveedor
</t>
        </r>
      </text>
    </comment>
    <comment ref="N249" authorId="1" shapeId="0">
      <text>
        <r>
          <rPr>
            <b/>
            <sz val="9"/>
            <color indexed="81"/>
            <rFont val="Tahoma"/>
            <family val="2"/>
          </rPr>
          <t xml:space="preserve">
Pend. Por Proveedor
</t>
        </r>
      </text>
    </comment>
    <comment ref="Q249" authorId="1" shapeId="0">
      <text>
        <r>
          <rPr>
            <b/>
            <sz val="9"/>
            <color indexed="81"/>
            <rFont val="Tahoma"/>
            <family val="2"/>
          </rPr>
          <t xml:space="preserve">
Pend. Por Proveedor
</t>
        </r>
      </text>
    </comment>
    <comment ref="T249" authorId="1" shapeId="0">
      <text>
        <r>
          <rPr>
            <b/>
            <sz val="9"/>
            <color indexed="81"/>
            <rFont val="Tahoma"/>
            <family val="2"/>
          </rPr>
          <t xml:space="preserve">
Pend. Por Proveedor
</t>
        </r>
      </text>
    </comment>
    <comment ref="W249" authorId="1" shapeId="0">
      <text>
        <r>
          <rPr>
            <b/>
            <sz val="9"/>
            <color indexed="81"/>
            <rFont val="Tahoma"/>
            <family val="2"/>
          </rPr>
          <t xml:space="preserve">
Pend. Por Proveedor
</t>
        </r>
      </text>
    </comment>
    <comment ref="H250" authorId="1" shapeId="0">
      <text>
        <r>
          <rPr>
            <b/>
            <sz val="9"/>
            <color indexed="81"/>
            <rFont val="Tahoma"/>
            <family val="2"/>
          </rPr>
          <t xml:space="preserve">
Pend. Por Proveedor
</t>
        </r>
      </text>
    </comment>
    <comment ref="K250" authorId="1" shapeId="0">
      <text>
        <r>
          <rPr>
            <b/>
            <sz val="9"/>
            <color indexed="81"/>
            <rFont val="Tahoma"/>
            <family val="2"/>
          </rPr>
          <t xml:space="preserve">
Pend. Por Proveedor
</t>
        </r>
      </text>
    </comment>
    <comment ref="N250" authorId="1" shapeId="0">
      <text>
        <r>
          <rPr>
            <b/>
            <sz val="9"/>
            <color indexed="81"/>
            <rFont val="Tahoma"/>
            <family val="2"/>
          </rPr>
          <t xml:space="preserve">
Pend. Por Proveedor
</t>
        </r>
      </text>
    </comment>
    <comment ref="Q250" authorId="1" shapeId="0">
      <text>
        <r>
          <rPr>
            <b/>
            <sz val="9"/>
            <color indexed="81"/>
            <rFont val="Tahoma"/>
            <family val="2"/>
          </rPr>
          <t xml:space="preserve">
Pend. Por Proveedor
</t>
        </r>
      </text>
    </comment>
    <comment ref="T250" authorId="1" shapeId="0">
      <text>
        <r>
          <rPr>
            <b/>
            <sz val="9"/>
            <color indexed="81"/>
            <rFont val="Tahoma"/>
            <family val="2"/>
          </rPr>
          <t xml:space="preserve">
Pend. Por Proveedor
</t>
        </r>
      </text>
    </comment>
    <comment ref="W250" authorId="1" shapeId="0">
      <text>
        <r>
          <rPr>
            <b/>
            <sz val="9"/>
            <color indexed="81"/>
            <rFont val="Tahoma"/>
            <family val="2"/>
          </rPr>
          <t xml:space="preserve">
Pend. Por Proveedor
</t>
        </r>
      </text>
    </comment>
    <comment ref="K255" authorId="0" shapeId="0">
      <text>
        <r>
          <rPr>
            <b/>
            <sz val="9"/>
            <color indexed="81"/>
            <rFont val="Tahoma"/>
            <family val="2"/>
          </rPr>
          <t>Myriam Hidekel Lima Vazquez:</t>
        </r>
        <r>
          <rPr>
            <sz val="9"/>
            <color indexed="81"/>
            <rFont val="Tahoma"/>
            <family val="2"/>
          </rPr>
          <t xml:space="preserve">
me da 25 en las evidencias</t>
        </r>
      </text>
    </comment>
    <comment ref="S278" authorId="0" shapeId="0">
      <text>
        <r>
          <rPr>
            <b/>
            <sz val="9"/>
            <color indexed="81"/>
            <rFont val="Tahoma"/>
            <family val="2"/>
          </rPr>
          <t>Myriam Hidekel Lima Vazquez:</t>
        </r>
        <r>
          <rPr>
            <sz val="9"/>
            <color indexed="81"/>
            <rFont val="Tahoma"/>
            <family val="2"/>
          </rPr>
          <t xml:space="preserve">
no hay evidencia en el drive</t>
        </r>
      </text>
    </comment>
    <comment ref="K284" authorId="0" shapeId="0">
      <text>
        <r>
          <rPr>
            <b/>
            <sz val="9"/>
            <color indexed="81"/>
            <rFont val="Tahoma"/>
            <family val="2"/>
          </rPr>
          <t>Myriam Hidekel Lima Vazquez:</t>
        </r>
        <r>
          <rPr>
            <sz val="9"/>
            <color indexed="81"/>
            <rFont val="Tahoma"/>
            <family val="2"/>
          </rPr>
          <t xml:space="preserve">
no hay evidencia
</t>
        </r>
      </text>
    </comment>
    <comment ref="H285" authorId="0" shapeId="0">
      <text>
        <r>
          <rPr>
            <b/>
            <sz val="9"/>
            <color indexed="81"/>
            <rFont val="Tahoma"/>
            <family val="2"/>
          </rPr>
          <t>Myriam Hidekel Lima Vazquez:</t>
        </r>
        <r>
          <rPr>
            <sz val="9"/>
            <color indexed="81"/>
            <rFont val="Tahoma"/>
            <family val="2"/>
          </rPr>
          <t xml:space="preserve">
en la evidencia vienen 2 solicitudes que llegaron en diciembre</t>
        </r>
      </text>
    </comment>
    <comment ref="K285" authorId="0" shapeId="0">
      <text>
        <r>
          <rPr>
            <b/>
            <sz val="9"/>
            <color indexed="81"/>
            <rFont val="Tahoma"/>
            <family val="2"/>
          </rPr>
          <t>Myriam Hidekel Lima Vazquez:</t>
        </r>
        <r>
          <rPr>
            <sz val="9"/>
            <color indexed="81"/>
            <rFont val="Tahoma"/>
            <family val="2"/>
          </rPr>
          <t xml:space="preserve">
no hay evidencia</t>
        </r>
      </text>
    </comment>
    <comment ref="E290" authorId="0" shapeId="0">
      <text>
        <r>
          <rPr>
            <b/>
            <sz val="9"/>
            <color indexed="81"/>
            <rFont val="Tahoma"/>
            <family val="2"/>
          </rPr>
          <t>Myriam Hidekel Lima Vazquez:</t>
        </r>
        <r>
          <rPr>
            <sz val="9"/>
            <color indexed="81"/>
            <rFont val="Tahoma"/>
            <family val="2"/>
          </rPr>
          <t xml:space="preserve">
cambio frecuencia de mensual a semestral</t>
        </r>
      </text>
    </comment>
    <comment ref="J290" authorId="2" shapeId="0">
      <text>
        <r>
          <rPr>
            <b/>
            <sz val="9"/>
            <color indexed="81"/>
            <rFont val="Tahoma"/>
            <family val="2"/>
          </rPr>
          <t>Carolina Isolda Peña Garduño:</t>
        </r>
        <r>
          <rPr>
            <sz val="9"/>
            <color indexed="81"/>
            <rFont val="Tahoma"/>
            <family val="2"/>
          </rPr>
          <t xml:space="preserve">
La evidencia física no ha sido generada
</t>
        </r>
      </text>
    </comment>
    <comment ref="E291" authorId="0" shapeId="0">
      <text>
        <r>
          <rPr>
            <b/>
            <sz val="9"/>
            <color indexed="81"/>
            <rFont val="Tahoma"/>
            <family val="2"/>
          </rPr>
          <t>Myriam Hidekel Lima Vazquez:</t>
        </r>
        <r>
          <rPr>
            <sz val="9"/>
            <color indexed="81"/>
            <rFont val="Tahoma"/>
            <family val="2"/>
          </rPr>
          <t xml:space="preserve">
cambio frec de medición de mensual a semestral</t>
        </r>
      </text>
    </comment>
    <comment ref="J291" authorId="2" shapeId="0">
      <text>
        <r>
          <rPr>
            <b/>
            <sz val="9"/>
            <color indexed="81"/>
            <rFont val="Tahoma"/>
            <family val="2"/>
          </rPr>
          <t>Carolina Isolda Peña Garduño:</t>
        </r>
        <r>
          <rPr>
            <sz val="9"/>
            <color indexed="81"/>
            <rFont val="Tahoma"/>
            <family val="2"/>
          </rPr>
          <t xml:space="preserve">
La evidencia física no ha sido generada
</t>
        </r>
      </text>
    </comment>
    <comment ref="M291" authorId="2" shapeId="0">
      <text>
        <r>
          <rPr>
            <b/>
            <sz val="9"/>
            <color indexed="81"/>
            <rFont val="Tahoma"/>
            <family val="2"/>
          </rPr>
          <t>Carolina Isolda Peña Garduño:</t>
        </r>
        <r>
          <rPr>
            <sz val="9"/>
            <color indexed="81"/>
            <rFont val="Tahoma"/>
            <family val="2"/>
          </rPr>
          <t xml:space="preserve">
La información aún no está disponible para su consulta
</t>
        </r>
      </text>
    </comment>
    <comment ref="H297" authorId="0" shapeId="0">
      <text>
        <r>
          <rPr>
            <b/>
            <sz val="9"/>
            <color indexed="81"/>
            <rFont val="Tahoma"/>
            <family val="2"/>
          </rPr>
          <t>Myriam Hidekel Lima Vazquez:</t>
        </r>
        <r>
          <rPr>
            <sz val="9"/>
            <color indexed="81"/>
            <rFont val="Tahoma"/>
            <family val="2"/>
          </rPr>
          <t xml:space="preserve">
duda si son 3 de 3 o 5 como vienen en la evidencia</t>
        </r>
      </text>
    </comment>
    <comment ref="M297" authorId="2" shapeId="0">
      <text>
        <r>
          <rPr>
            <b/>
            <sz val="9"/>
            <color indexed="81"/>
            <rFont val="Tahoma"/>
            <family val="2"/>
          </rPr>
          <t>Carolina Isolda Peña Garduño:</t>
        </r>
        <r>
          <rPr>
            <sz val="9"/>
            <color indexed="81"/>
            <rFont val="Tahoma"/>
            <family val="2"/>
          </rPr>
          <t xml:space="preserve">
La información aún no está disponible para su consulta
</t>
        </r>
      </text>
    </comment>
    <comment ref="P297" authorId="2" shapeId="0">
      <text>
        <r>
          <rPr>
            <b/>
            <sz val="9"/>
            <color indexed="81"/>
            <rFont val="Tahoma"/>
            <family val="2"/>
          </rPr>
          <t>Carolina Isolda Peña Garduño:</t>
        </r>
        <r>
          <rPr>
            <sz val="9"/>
            <color indexed="81"/>
            <rFont val="Tahoma"/>
            <family val="2"/>
          </rPr>
          <t xml:space="preserve">
La información aún no está disponible para su consulta
</t>
        </r>
      </text>
    </comment>
    <comment ref="V297" authorId="2" shapeId="0">
      <text>
        <r>
          <rPr>
            <b/>
            <sz val="9"/>
            <color indexed="81"/>
            <rFont val="Tahoma"/>
            <family val="2"/>
          </rPr>
          <t>Carolina Isolda Peña Garduño:</t>
        </r>
        <r>
          <rPr>
            <sz val="9"/>
            <color indexed="81"/>
            <rFont val="Tahoma"/>
            <family val="2"/>
          </rPr>
          <t xml:space="preserve">
la evidencia aún no está disponible para su consulta
</t>
        </r>
      </text>
    </comment>
    <comment ref="J298" authorId="2" shapeId="0">
      <text>
        <r>
          <rPr>
            <b/>
            <sz val="9"/>
            <color indexed="81"/>
            <rFont val="Tahoma"/>
            <family val="2"/>
          </rPr>
          <t>Carolina Isolda Peña Garduño:</t>
        </r>
        <r>
          <rPr>
            <sz val="9"/>
            <color indexed="81"/>
            <rFont val="Tahoma"/>
            <family val="2"/>
          </rPr>
          <t xml:space="preserve">
La evidencia física no ha sido generada
</t>
        </r>
      </text>
    </comment>
    <comment ref="S298" authorId="2" shapeId="0">
      <text>
        <r>
          <rPr>
            <b/>
            <sz val="9"/>
            <color indexed="81"/>
            <rFont val="Tahoma"/>
            <family val="2"/>
          </rPr>
          <t>Carolina Isolda Peña Garduño:</t>
        </r>
        <r>
          <rPr>
            <sz val="9"/>
            <color indexed="81"/>
            <rFont val="Tahoma"/>
            <family val="2"/>
          </rPr>
          <t xml:space="preserve">
la información aún no esta disponible para su consulta
</t>
        </r>
      </text>
    </comment>
    <comment ref="V298" authorId="2" shapeId="0">
      <text>
        <r>
          <rPr>
            <b/>
            <sz val="9"/>
            <color indexed="81"/>
            <rFont val="Tahoma"/>
            <family val="2"/>
          </rPr>
          <t>Carolina Isolda Peña Garduño:</t>
        </r>
        <r>
          <rPr>
            <sz val="9"/>
            <color indexed="81"/>
            <rFont val="Tahoma"/>
            <family val="2"/>
          </rPr>
          <t xml:space="preserve">
la información aún no esta disponible para su consulta
</t>
        </r>
      </text>
    </comment>
    <comment ref="Y298" authorId="2" shapeId="0">
      <text>
        <r>
          <rPr>
            <b/>
            <sz val="9"/>
            <color indexed="81"/>
            <rFont val="Tahoma"/>
            <family val="2"/>
          </rPr>
          <t>Carolina Isolda Peña Garduño:</t>
        </r>
        <r>
          <rPr>
            <sz val="9"/>
            <color indexed="81"/>
            <rFont val="Tahoma"/>
            <family val="2"/>
          </rPr>
          <t xml:space="preserve">
la información aún no esta disponible para su consulta
</t>
        </r>
      </text>
    </comment>
    <comment ref="S300" authorId="2" shapeId="0">
      <text>
        <r>
          <rPr>
            <b/>
            <sz val="9"/>
            <color indexed="81"/>
            <rFont val="Tahoma"/>
            <family val="2"/>
          </rPr>
          <t>Carolina Isolda Peña Garduño:</t>
        </r>
        <r>
          <rPr>
            <sz val="9"/>
            <color indexed="81"/>
            <rFont val="Tahoma"/>
            <family val="2"/>
          </rPr>
          <t xml:space="preserve">
La información aún no está disponible para su consulta
</t>
        </r>
      </text>
    </comment>
    <comment ref="V300" authorId="2" shapeId="0">
      <text>
        <r>
          <rPr>
            <b/>
            <sz val="9"/>
            <color indexed="81"/>
            <rFont val="Tahoma"/>
            <family val="2"/>
          </rPr>
          <t>Carolina Isolda Peña Garduño:</t>
        </r>
        <r>
          <rPr>
            <sz val="9"/>
            <color indexed="81"/>
            <rFont val="Tahoma"/>
            <family val="2"/>
          </rPr>
          <t xml:space="preserve">
La información aún no está disponible para su consulta
</t>
        </r>
      </text>
    </comment>
    <comment ref="Y300" authorId="2" shapeId="0">
      <text>
        <r>
          <rPr>
            <b/>
            <sz val="9"/>
            <color indexed="81"/>
            <rFont val="Tahoma"/>
            <family val="2"/>
          </rPr>
          <t>Carolina Isolda Peña Garduño:</t>
        </r>
        <r>
          <rPr>
            <sz val="9"/>
            <color indexed="81"/>
            <rFont val="Tahoma"/>
            <family val="2"/>
          </rPr>
          <t xml:space="preserve">
La información aún no está disponible para su consulta
</t>
        </r>
      </text>
    </comment>
    <comment ref="V303" authorId="2" shapeId="0">
      <text>
        <r>
          <rPr>
            <b/>
            <sz val="9"/>
            <color indexed="81"/>
            <rFont val="Tahoma"/>
            <family val="2"/>
          </rPr>
          <t>Carolina Isolda Peña Garduño:</t>
        </r>
        <r>
          <rPr>
            <sz val="9"/>
            <color indexed="81"/>
            <rFont val="Tahoma"/>
            <family val="2"/>
          </rPr>
          <t xml:space="preserve">
la evidencia faltante se encuentra en proceso de captura</t>
        </r>
      </text>
    </comment>
    <comment ref="S310" authorId="0" shapeId="0">
      <text>
        <r>
          <rPr>
            <b/>
            <sz val="9"/>
            <color indexed="81"/>
            <rFont val="Tahoma"/>
            <family val="2"/>
          </rPr>
          <t>Myriam Hidekel Lima Vazquez:</t>
        </r>
        <r>
          <rPr>
            <sz val="9"/>
            <color indexed="81"/>
            <rFont val="Tahoma"/>
            <family val="2"/>
          </rPr>
          <t xml:space="preserve">
es el mismo excel que el indicador numero 328, donde puedo ver los 25 dictámenes ?</t>
        </r>
      </text>
    </comment>
    <comment ref="S318" authorId="0" shapeId="0">
      <text>
        <r>
          <rPr>
            <b/>
            <sz val="9"/>
            <color indexed="81"/>
            <rFont val="Tahoma"/>
            <family val="2"/>
          </rPr>
          <t>Myriam Hidekel Lima Vazquez:</t>
        </r>
        <r>
          <rPr>
            <sz val="9"/>
            <color indexed="81"/>
            <rFont val="Tahoma"/>
            <family val="2"/>
          </rPr>
          <t xml:space="preserve">
son 11 expedientes</t>
        </r>
      </text>
    </comment>
    <comment ref="S319" authorId="0" shapeId="0">
      <text>
        <r>
          <rPr>
            <b/>
            <sz val="9"/>
            <color indexed="81"/>
            <rFont val="Tahoma"/>
            <family val="2"/>
          </rPr>
          <t>Myriam Hidekel Lima Vazquez:</t>
        </r>
        <r>
          <rPr>
            <sz val="9"/>
            <color indexed="81"/>
            <rFont val="Tahoma"/>
            <family val="2"/>
          </rPr>
          <t xml:space="preserve">
en el elistado hay 7 expednientes</t>
        </r>
      </text>
    </comment>
    <comment ref="S320" authorId="0" shapeId="0">
      <text>
        <r>
          <rPr>
            <b/>
            <sz val="9"/>
            <color indexed="81"/>
            <rFont val="Tahoma"/>
            <family val="2"/>
          </rPr>
          <t>Myriam Hidekel Lima Vazquez:</t>
        </r>
        <r>
          <rPr>
            <sz val="9"/>
            <color indexed="81"/>
            <rFont val="Tahoma"/>
            <family val="2"/>
          </rPr>
          <t xml:space="preserve">
en el listado hay 8 </t>
        </r>
      </text>
    </comment>
    <comment ref="S322" authorId="0" shapeId="0">
      <text>
        <r>
          <rPr>
            <b/>
            <sz val="9"/>
            <color indexed="81"/>
            <rFont val="Tahoma"/>
            <family val="2"/>
          </rPr>
          <t>Myriam Hidekel Lima Vazquez:</t>
        </r>
        <r>
          <rPr>
            <sz val="9"/>
            <color indexed="81"/>
            <rFont val="Tahoma"/>
            <family val="2"/>
          </rPr>
          <t xml:space="preserve">
en el listado hay 15</t>
        </r>
      </text>
    </comment>
    <comment ref="S338" authorId="0" shapeId="0">
      <text>
        <r>
          <rPr>
            <b/>
            <sz val="9"/>
            <color indexed="81"/>
            <rFont val="Tahoma"/>
            <family val="2"/>
          </rPr>
          <t>Myriam Hidekel Lima Vazquez:</t>
        </r>
        <r>
          <rPr>
            <sz val="9"/>
            <color indexed="81"/>
            <rFont val="Tahoma"/>
            <family val="2"/>
          </rPr>
          <t xml:space="preserve">
no estan registrados los datos que estan en el drive
</t>
        </r>
      </text>
    </comment>
    <comment ref="S343" authorId="0" shapeId="0">
      <text>
        <r>
          <rPr>
            <b/>
            <sz val="9"/>
            <color indexed="81"/>
            <rFont val="Tahoma"/>
            <family val="2"/>
          </rPr>
          <t>Myriam Hidekel Lima Vazquez:</t>
        </r>
        <r>
          <rPr>
            <sz val="9"/>
            <color indexed="81"/>
            <rFont val="Tahoma"/>
            <family val="2"/>
          </rPr>
          <t xml:space="preserve">
de donde obtienen los 94 en el excel</t>
        </r>
      </text>
    </comment>
    <comment ref="S344" authorId="0" shapeId="0">
      <text>
        <r>
          <rPr>
            <b/>
            <sz val="9"/>
            <color indexed="81"/>
            <rFont val="Tahoma"/>
            <family val="2"/>
          </rPr>
          <t>Myriam Hidekel Lima Vazquez:</t>
        </r>
        <r>
          <rPr>
            <sz val="9"/>
            <color indexed="81"/>
            <rFont val="Tahoma"/>
            <family val="2"/>
          </rPr>
          <t xml:space="preserve">
de donde obtengo los 35</t>
        </r>
      </text>
    </comment>
    <comment ref="S351" authorId="0" shapeId="0">
      <text>
        <r>
          <rPr>
            <b/>
            <sz val="9"/>
            <color indexed="81"/>
            <rFont val="Tahoma"/>
            <family val="2"/>
          </rPr>
          <t>Myriam Hidekel Lima Vazquez:</t>
        </r>
        <r>
          <rPr>
            <sz val="9"/>
            <color indexed="81"/>
            <rFont val="Tahoma"/>
            <family val="2"/>
          </rPr>
          <t xml:space="preserve">
como salen los 79</t>
        </r>
      </text>
    </comment>
    <comment ref="S353" authorId="0" shapeId="0">
      <text>
        <r>
          <rPr>
            <b/>
            <sz val="9"/>
            <color indexed="81"/>
            <rFont val="Tahoma"/>
            <family val="2"/>
          </rPr>
          <t>Myriam Hidekel Lima Vazquez:</t>
        </r>
        <r>
          <rPr>
            <sz val="9"/>
            <color indexed="81"/>
            <rFont val="Tahoma"/>
            <family val="2"/>
          </rPr>
          <t xml:space="preserve">
se cuentam 38 en el excel</t>
        </r>
      </text>
    </comment>
    <comment ref="I355" authorId="0" shapeId="0">
      <text>
        <r>
          <rPr>
            <b/>
            <sz val="9"/>
            <color indexed="81"/>
            <rFont val="Tahoma"/>
            <family val="2"/>
          </rPr>
          <t>Myriam Hidekel Lima Vazquez:</t>
        </r>
        <r>
          <rPr>
            <sz val="9"/>
            <color indexed="81"/>
            <rFont val="Tahoma"/>
            <family val="2"/>
          </rPr>
          <t xml:space="preserve">
en el formato enviado de febrero viene 5 e 5 pero en el exel de evidencias vienen 4 de 4</t>
        </r>
      </text>
    </comment>
    <comment ref="S355" authorId="0" shapeId="0">
      <text>
        <r>
          <rPr>
            <b/>
            <sz val="9"/>
            <color indexed="81"/>
            <rFont val="Tahoma"/>
            <family val="2"/>
          </rPr>
          <t>Myriam Hidekel Lima Vazquez:</t>
        </r>
        <r>
          <rPr>
            <sz val="9"/>
            <color indexed="81"/>
            <rFont val="Tahoma"/>
            <family val="2"/>
          </rPr>
          <t xml:space="preserve">
en el excel salen 4 de abril</t>
        </r>
      </text>
    </comment>
    <comment ref="H356" authorId="0" shapeId="0">
      <text>
        <r>
          <rPr>
            <b/>
            <sz val="9"/>
            <color indexed="81"/>
            <rFont val="Tahoma"/>
            <family val="2"/>
          </rPr>
          <t>Myriam Hidekel Lima Vazquez:</t>
        </r>
        <r>
          <rPr>
            <sz val="9"/>
            <color indexed="81"/>
            <rFont val="Tahoma"/>
            <family val="2"/>
          </rPr>
          <t xml:space="preserve">
en form feb viene 6, en evidencia viene 7</t>
        </r>
      </text>
    </comment>
    <comment ref="S363" authorId="0" shapeId="0">
      <text>
        <r>
          <rPr>
            <b/>
            <sz val="9"/>
            <color indexed="81"/>
            <rFont val="Tahoma"/>
            <family val="2"/>
          </rPr>
          <t>Myriam Hidekel Lima Vazquez:</t>
        </r>
        <r>
          <rPr>
            <sz val="9"/>
            <color indexed="81"/>
            <rFont val="Tahoma"/>
            <family val="2"/>
          </rPr>
          <t xml:space="preserve">
en el excel viene un total de 199 arboles
</t>
        </r>
      </text>
    </comment>
    <comment ref="H394" authorId="0" shapeId="0">
      <text>
        <r>
          <rPr>
            <b/>
            <sz val="9"/>
            <color indexed="81"/>
            <rFont val="Tahoma"/>
            <family val="2"/>
          </rPr>
          <t>Myriam Hidekel Lima Vazquez:</t>
        </r>
        <r>
          <rPr>
            <sz val="9"/>
            <color indexed="81"/>
            <rFont val="Tahoma"/>
            <family val="2"/>
          </rPr>
          <t xml:space="preserve">
no tocaba pero se realizo 
</t>
        </r>
      </text>
    </comment>
    <comment ref="H399" authorId="3" shapeId="0">
      <text>
        <r>
          <rPr>
            <sz val="11"/>
            <color theme="1"/>
            <rFont val="Calibri"/>
            <family val="2"/>
            <scheme val="minor"/>
          </rPr>
          <t>======
ID#AAAAuZl8uPA
Rogelio Fayd Martínez Torres    (2023-03-31 23:30:50)
En respuesta de su comentario, en la evidencia la columna de estatus se cuentan las que tengan la denominación concluidas y notificación, las restantes no, por lo que corresponde a 13.</t>
        </r>
      </text>
    </comment>
    <comment ref="K404" authorId="0" shapeId="0">
      <text>
        <r>
          <rPr>
            <b/>
            <sz val="9"/>
            <color indexed="81"/>
            <rFont val="Tahoma"/>
            <family val="2"/>
          </rPr>
          <t>Myriam Hidekel Lima Vazquez:</t>
        </r>
        <r>
          <rPr>
            <sz val="9"/>
            <color indexed="81"/>
            <rFont val="Tahoma"/>
            <family val="2"/>
          </rPr>
          <t xml:space="preserve">
se puso de acuerdo a la evidencia que presentaron</t>
        </r>
      </text>
    </comment>
    <comment ref="I408" authorId="3" shapeId="0">
      <text>
        <r>
          <rPr>
            <sz val="11"/>
            <color theme="1"/>
            <rFont val="Calibri"/>
            <family val="2"/>
            <scheme val="minor"/>
          </rPr>
          <t>======
ID#AAAAr_cIIlg
Rogelio Fayd Martínez Torres    (2023-03-29 18:05:34)
Se cambio a cantidad en lugar de porcentaje que era 100%.</t>
        </r>
      </text>
    </comment>
    <comment ref="L408" authorId="3" shapeId="0">
      <text>
        <r>
          <rPr>
            <sz val="11"/>
            <color theme="1"/>
            <rFont val="Calibri"/>
            <family val="2"/>
            <scheme val="minor"/>
          </rPr>
          <t>======
ID#AAAAr_cIIlk
Rogelio Fayd Martínez Torres    (2023-03-29 18:05:59)
Se cambio a cantidad en lugar de porcentaje que era 100%</t>
        </r>
      </text>
    </comment>
    <comment ref="K410" authorId="3" shapeId="0">
      <text>
        <r>
          <rPr>
            <sz val="11"/>
            <color theme="1"/>
            <rFont val="Calibri"/>
            <family val="2"/>
            <scheme val="minor"/>
          </rPr>
          <t>======
ID#AAAAqzE2rAU
Susana Dolores Gandara Galaviz    (2023-03-06 17:21:59)
Subir el medio de verificación una vez que lo haya compartido la enlace. Oficios de contestación</t>
        </r>
      </text>
    </comment>
    <comment ref="O412" authorId="4" shapeId="0">
      <text>
        <r>
          <rPr>
            <b/>
            <sz val="9"/>
            <color indexed="81"/>
            <rFont val="Tahoma"/>
            <family val="2"/>
          </rPr>
          <t>User:</t>
        </r>
        <r>
          <rPr>
            <sz val="9"/>
            <color indexed="81"/>
            <rFont val="Tahoma"/>
            <family val="2"/>
          </rPr>
          <t xml:space="preserve">
Tomando el cuenta el método de calculo: (Total de apoyos brindados conforme a lo dispuesto en reglas de operación/Total de solicitudes de apoyos aprobadas) *100                                                                                                                 *Nota: Los apoyos son otorgados conforme a lo dispuesto en las reglas de operación para el ejercicio del recurso y la designación del recurso
Aún no se ha recibido alguna solicitud de apoyo, asímismo, las reglas de operación aún no han sido aprobadas</t>
        </r>
      </text>
    </comment>
    <comment ref="S414" authorId="0" shapeId="0">
      <text>
        <r>
          <rPr>
            <b/>
            <sz val="9"/>
            <color indexed="81"/>
            <rFont val="Tahoma"/>
            <family val="2"/>
          </rPr>
          <t>Myriam Hidekel Lima Vazquez:</t>
        </r>
        <r>
          <rPr>
            <sz val="9"/>
            <color indexed="81"/>
            <rFont val="Tahoma"/>
            <family val="2"/>
          </rPr>
          <t xml:space="preserve">
de donde salen las 434?</t>
        </r>
      </text>
    </comment>
    <comment ref="N415" authorId="4" shapeId="0">
      <text>
        <r>
          <rPr>
            <b/>
            <sz val="9"/>
            <color indexed="81"/>
            <rFont val="Tahoma"/>
            <family val="2"/>
          </rPr>
          <t>User:</t>
        </r>
        <r>
          <rPr>
            <sz val="9"/>
            <color indexed="81"/>
            <rFont val="Tahoma"/>
            <family val="2"/>
          </rPr>
          <t xml:space="preserve">
No se tomaron en cuenta 200 registras que estaban duplicados. 
Se toma filtro del período de corte 20/02/2023 al 16/03/2023 con los servicios registrados de:
Somatometria, presión arterial, medicina general y consulta general.
Tipo de apoyo y servicio 1=2,154 atenciones
Tipo de apoyo 2=1817
Tipo de apoyo 3=9
Tipo de apoyo 4=9
Tipo de apoyo= 5
Total=3994</t>
        </r>
      </text>
    </comment>
    <comment ref="S415" authorId="0" shapeId="0">
      <text>
        <r>
          <rPr>
            <b/>
            <sz val="9"/>
            <color indexed="81"/>
            <rFont val="Tahoma"/>
            <family val="2"/>
          </rPr>
          <t>Myriam Hidekel Lima Vazquez:</t>
        </r>
        <r>
          <rPr>
            <sz val="9"/>
            <color indexed="81"/>
            <rFont val="Tahoma"/>
            <family val="2"/>
          </rPr>
          <t xml:space="preserve">
a mi la suma me da 2442, esta bien? </t>
        </r>
      </text>
    </comment>
    <comment ref="M418" authorId="4" shapeId="0">
      <text>
        <r>
          <rPr>
            <b/>
            <sz val="9"/>
            <color indexed="81"/>
            <rFont val="Tahoma"/>
            <family val="2"/>
          </rPr>
          <t>User:</t>
        </r>
        <r>
          <rPr>
            <sz val="9"/>
            <color indexed="81"/>
            <rFont val="Tahoma"/>
            <family val="2"/>
          </rPr>
          <t xml:space="preserve">
Pendiente subir evidencia el lunes 03/03/2023</t>
        </r>
      </text>
    </comment>
    <comment ref="V419" authorId="0" shapeId="0">
      <text>
        <r>
          <rPr>
            <b/>
            <sz val="9"/>
            <color indexed="81"/>
            <rFont val="Tahoma"/>
            <family val="2"/>
          </rPr>
          <t>Myriam Hidekel Lima Vazquez:</t>
        </r>
        <r>
          <rPr>
            <sz val="9"/>
            <color indexed="81"/>
            <rFont val="Tahoma"/>
            <family val="2"/>
          </rPr>
          <t xml:space="preserve">
hay 4 minutas en el PDF</t>
        </r>
      </text>
    </comment>
    <comment ref="K425" authorId="3" shapeId="0">
      <text>
        <r>
          <rPr>
            <sz val="11"/>
            <color theme="1"/>
            <rFont val="Calibri"/>
            <family val="2"/>
            <scheme val="minor"/>
          </rPr>
          <t>======
ID#AAAAsanDv7c
Susana Dolores Gandara Galaviz    (2023-03-06 22:23:03)
PEP-SEJ:
Este es un indicador trimestral, tiene meta programada en el mes de marzo según lo comprometido en POA</t>
        </r>
      </text>
    </comment>
    <comment ref="Y436" authorId="3" shapeId="0">
      <text>
        <r>
          <rPr>
            <sz val="11"/>
            <color theme="1"/>
            <rFont val="Calibri"/>
            <family val="2"/>
            <scheme val="minor"/>
          </rPr>
          <t>======
ID#AAAA04eSbtM
HP    (2023-07-07 17:18:54)
Pendiente intgerar la justificación del enlace</t>
        </r>
      </text>
    </comment>
    <comment ref="K452" authorId="5" shapeId="0">
      <text>
        <r>
          <rPr>
            <b/>
            <sz val="9"/>
            <color indexed="81"/>
            <rFont val="Tahoma"/>
            <family val="2"/>
          </rPr>
          <t>Perla Ivonne Carlos Urdiales:</t>
        </r>
        <r>
          <rPr>
            <sz val="9"/>
            <color indexed="81"/>
            <rFont val="Tahoma"/>
            <family val="2"/>
          </rPr>
          <t xml:space="preserve">
Se anexa informe
</t>
        </r>
      </text>
    </comment>
    <comment ref="U460" authorId="5" shapeId="0">
      <text>
        <r>
          <rPr>
            <b/>
            <sz val="9"/>
            <color indexed="81"/>
            <rFont val="Tahoma"/>
            <family val="2"/>
          </rPr>
          <t>Perla Ivonne Carlos Urdiales:</t>
        </r>
        <r>
          <rPr>
            <sz val="9"/>
            <color indexed="81"/>
            <rFont val="Tahoma"/>
            <family val="2"/>
          </rPr>
          <t xml:space="preserve">
El área de Infancia solicito la modificacion por wsp a Planeación</t>
        </r>
      </text>
    </comment>
    <comment ref="K461" authorId="0" shapeId="0">
      <text>
        <r>
          <rPr>
            <b/>
            <sz val="9"/>
            <color indexed="81"/>
            <rFont val="Tahoma"/>
            <family val="2"/>
          </rPr>
          <t>Myriam Hidekel Lima Vazquez:</t>
        </r>
        <r>
          <rPr>
            <sz val="9"/>
            <color indexed="81"/>
            <rFont val="Tahoma"/>
            <family val="2"/>
          </rPr>
          <t xml:space="preserve">
Ya se agregó evidencia
Ind 485 al 489
</t>
        </r>
      </text>
    </comment>
    <comment ref="K462" authorId="0" shapeId="0">
      <text>
        <r>
          <rPr>
            <b/>
            <sz val="9"/>
            <color indexed="81"/>
            <rFont val="Tahoma"/>
            <family val="2"/>
          </rPr>
          <t>Myriam Hidekel Lima Vazquez:</t>
        </r>
        <r>
          <rPr>
            <sz val="9"/>
            <color indexed="81"/>
            <rFont val="Tahoma"/>
            <family val="2"/>
          </rPr>
          <t xml:space="preserve">
NO HAY EVIDENCIA EN DRIVE</t>
        </r>
      </text>
    </comment>
    <comment ref="K463" authorId="0" shapeId="0">
      <text>
        <r>
          <rPr>
            <b/>
            <sz val="9"/>
            <color indexed="81"/>
            <rFont val="Tahoma"/>
            <family val="2"/>
          </rPr>
          <t>Myriam Hidekel Lima Vazquez:</t>
        </r>
        <r>
          <rPr>
            <sz val="9"/>
            <color indexed="81"/>
            <rFont val="Tahoma"/>
            <family val="2"/>
          </rPr>
          <t xml:space="preserve">
NO HAY EVIDENCIA EN DRIVE</t>
        </r>
      </text>
    </comment>
    <comment ref="K464" authorId="0" shapeId="0">
      <text>
        <r>
          <rPr>
            <b/>
            <sz val="9"/>
            <color indexed="81"/>
            <rFont val="Tahoma"/>
            <family val="2"/>
          </rPr>
          <t>Myriam Hidekel Lima Vazquez:</t>
        </r>
        <r>
          <rPr>
            <sz val="9"/>
            <color indexed="81"/>
            <rFont val="Tahoma"/>
            <family val="2"/>
          </rPr>
          <t xml:space="preserve">
NO HAY EVIDENCIA EN DRIVE</t>
        </r>
      </text>
    </comment>
    <comment ref="K465" authorId="0" shapeId="0">
      <text>
        <r>
          <rPr>
            <b/>
            <sz val="9"/>
            <color indexed="81"/>
            <rFont val="Tahoma"/>
            <family val="2"/>
          </rPr>
          <t>Myriam Hidekel Lima Vazquez:</t>
        </r>
        <r>
          <rPr>
            <sz val="9"/>
            <color indexed="81"/>
            <rFont val="Tahoma"/>
            <family val="2"/>
          </rPr>
          <t xml:space="preserve">
NO HAY EVIDENCIA EN DRIVE</t>
        </r>
      </text>
    </comment>
    <comment ref="Q483" authorId="5" shapeId="0">
      <text>
        <r>
          <rPr>
            <b/>
            <sz val="9"/>
            <color indexed="81"/>
            <rFont val="Tahoma"/>
            <family val="2"/>
          </rPr>
          <t>Perla Ivonne Carlos Urdiales:</t>
        </r>
        <r>
          <rPr>
            <sz val="9"/>
            <color indexed="81"/>
            <rFont val="Tahoma"/>
            <family val="2"/>
          </rPr>
          <t xml:space="preserve">
Una brigada se realizó en marzo, pero no la reportaron hasta abril</t>
        </r>
      </text>
    </comment>
    <comment ref="V486" authorId="0" shapeId="0">
      <text>
        <r>
          <rPr>
            <b/>
            <sz val="9"/>
            <color indexed="81"/>
            <rFont val="Tahoma"/>
            <family val="2"/>
          </rPr>
          <t>Myriam Hidekel Lima Vazquez:</t>
        </r>
        <r>
          <rPr>
            <sz val="9"/>
            <color indexed="81"/>
            <rFont val="Tahoma"/>
            <family val="2"/>
          </rPr>
          <t xml:space="preserve">
los pdfs dan mas, cuales son los que corresponden a esta evidencia?</t>
        </r>
      </text>
    </comment>
    <comment ref="V489" authorId="0" shapeId="0">
      <text>
        <r>
          <rPr>
            <b/>
            <sz val="9"/>
            <color indexed="81"/>
            <rFont val="Tahoma"/>
            <family val="2"/>
          </rPr>
          <t>Myriam Hidekel Lima Vazquez:</t>
        </r>
        <r>
          <rPr>
            <sz val="9"/>
            <color indexed="81"/>
            <rFont val="Tahoma"/>
            <family val="2"/>
          </rPr>
          <t xml:space="preserve">
de donde salen las 182, hago la suma y no sale esa cantidad</t>
        </r>
      </text>
    </comment>
    <comment ref="K491" authorId="0" shapeId="0">
      <text>
        <r>
          <rPr>
            <b/>
            <sz val="9"/>
            <color indexed="81"/>
            <rFont val="Tahoma"/>
            <family val="2"/>
          </rPr>
          <t>Myriam Hidekel Lima Vazquez:</t>
        </r>
        <r>
          <rPr>
            <sz val="9"/>
            <color indexed="81"/>
            <rFont val="Tahoma"/>
            <family val="2"/>
          </rPr>
          <t xml:space="preserve">
Es 1 reporte
</t>
        </r>
      </text>
    </comment>
    <comment ref="V492" authorId="0" shapeId="0">
      <text>
        <r>
          <rPr>
            <b/>
            <sz val="9"/>
            <color indexed="81"/>
            <rFont val="Tahoma"/>
            <family val="2"/>
          </rPr>
          <t>Myriam Hidekel Lima Vazquez:</t>
        </r>
        <r>
          <rPr>
            <sz val="9"/>
            <color indexed="81"/>
            <rFont val="Tahoma"/>
            <family val="2"/>
          </rPr>
          <t xml:space="preserve">
si a la suma total se le restan los rechazados y vencidos, da a 341, cual es el correcto?</t>
        </r>
      </text>
    </comment>
    <comment ref="K494" authorId="0" shapeId="0">
      <text>
        <r>
          <rPr>
            <b/>
            <sz val="9"/>
            <color indexed="81"/>
            <rFont val="Tahoma"/>
            <family val="2"/>
          </rPr>
          <t>Myriam Hidekel Lima Vazquez:</t>
        </r>
        <r>
          <rPr>
            <sz val="9"/>
            <color indexed="81"/>
            <rFont val="Tahoma"/>
            <family val="2"/>
          </rPr>
          <t xml:space="preserve">
Si son 2, anexo evidencia
</t>
        </r>
      </text>
    </comment>
    <comment ref="V495" authorId="0" shapeId="0">
      <text>
        <r>
          <rPr>
            <b/>
            <sz val="9"/>
            <color indexed="81"/>
            <rFont val="Tahoma"/>
            <family val="2"/>
          </rPr>
          <t>Myriam Hidekel Lima Vazquez:</t>
        </r>
        <r>
          <rPr>
            <sz val="9"/>
            <color indexed="81"/>
            <rFont val="Tahoma"/>
            <family val="2"/>
          </rPr>
          <t xml:space="preserve">
sumo 84 no 217, cual es correcto?</t>
        </r>
      </text>
    </comment>
    <comment ref="E496" authorId="0" shapeId="0">
      <text>
        <r>
          <rPr>
            <b/>
            <sz val="9"/>
            <color indexed="81"/>
            <rFont val="Tahoma"/>
            <family val="2"/>
          </rPr>
          <t>Myriam Hidekel Lima Vazquez:</t>
        </r>
        <r>
          <rPr>
            <sz val="9"/>
            <color indexed="81"/>
            <rFont val="Tahoma"/>
            <family val="2"/>
          </rPr>
          <t xml:space="preserve">
duda de donde salen los 10</t>
        </r>
      </text>
    </comment>
    <comment ref="H496" authorId="0" shapeId="0">
      <text>
        <r>
          <rPr>
            <b/>
            <sz val="9"/>
            <color indexed="81"/>
            <rFont val="Tahoma"/>
            <family val="2"/>
          </rPr>
          <t>Myriam Hidekel Lima Vazquez:</t>
        </r>
        <r>
          <rPr>
            <sz val="9"/>
            <color indexed="81"/>
            <rFont val="Tahoma"/>
            <family val="2"/>
          </rPr>
          <t xml:space="preserve">
en enero pusieron 15</t>
        </r>
      </text>
    </comment>
    <comment ref="I496" authorId="0" shapeId="0">
      <text>
        <r>
          <rPr>
            <b/>
            <sz val="9"/>
            <color indexed="81"/>
            <rFont val="Tahoma"/>
            <family val="2"/>
          </rPr>
          <t>Myriam Hidekel Lima Vazquez:</t>
        </r>
        <r>
          <rPr>
            <sz val="9"/>
            <color indexed="81"/>
            <rFont val="Tahoma"/>
            <family val="2"/>
          </rPr>
          <t xml:space="preserve">
en enero pusieron 21</t>
        </r>
      </text>
    </comment>
    <comment ref="V496" authorId="0" shapeId="0">
      <text>
        <r>
          <rPr>
            <b/>
            <sz val="9"/>
            <color indexed="81"/>
            <rFont val="Tahoma"/>
            <family val="2"/>
          </rPr>
          <t>Myriam Hidekel Lima Vazquez:</t>
        </r>
        <r>
          <rPr>
            <sz val="9"/>
            <color indexed="81"/>
            <rFont val="Tahoma"/>
            <family val="2"/>
          </rPr>
          <t xml:space="preserve">
me dan 32 no 61</t>
        </r>
      </text>
    </comment>
    <comment ref="H497" authorId="0" shapeId="0">
      <text>
        <r>
          <rPr>
            <b/>
            <sz val="9"/>
            <color indexed="81"/>
            <rFont val="Tahoma"/>
            <family val="2"/>
          </rPr>
          <t>Myriam Hidekel Lima Vazquez:</t>
        </r>
        <r>
          <rPr>
            <sz val="9"/>
            <color indexed="81"/>
            <rFont val="Tahoma"/>
            <family val="2"/>
          </rPr>
          <t xml:space="preserve">
agregar mas evidencia</t>
        </r>
      </text>
    </comment>
    <comment ref="V497" authorId="0" shapeId="0">
      <text>
        <r>
          <rPr>
            <b/>
            <sz val="9"/>
            <color indexed="81"/>
            <rFont val="Tahoma"/>
            <family val="2"/>
          </rPr>
          <t>Myriam Hidekel Lima Vazquez:</t>
        </r>
        <r>
          <rPr>
            <sz val="9"/>
            <color indexed="81"/>
            <rFont val="Tahoma"/>
            <family val="2"/>
          </rPr>
          <t xml:space="preserve">
NO CONCUERDA CON EL PDF DE EVIDENCIAS</t>
        </r>
      </text>
    </comment>
    <comment ref="H498" authorId="0" shapeId="0">
      <text>
        <r>
          <rPr>
            <b/>
            <sz val="9"/>
            <color indexed="81"/>
            <rFont val="Tahoma"/>
            <family val="2"/>
          </rPr>
          <t>Myriam Hidekel Lima Vazquez:</t>
        </r>
        <r>
          <rPr>
            <sz val="9"/>
            <color indexed="81"/>
            <rFont val="Tahoma"/>
            <family val="2"/>
          </rPr>
          <t xml:space="preserve">
duda, porque 10?</t>
        </r>
      </text>
    </comment>
    <comment ref="V500" authorId="0" shapeId="0">
      <text>
        <r>
          <rPr>
            <b/>
            <sz val="9"/>
            <color indexed="81"/>
            <rFont val="Tahoma"/>
            <family val="2"/>
          </rPr>
          <t>Myriam Hidekel Lima Vazquez:</t>
        </r>
        <r>
          <rPr>
            <sz val="9"/>
            <color indexed="81"/>
            <rFont val="Tahoma"/>
            <family val="2"/>
          </rPr>
          <t xml:space="preserve">
COMO SALEN LAS 163?</t>
        </r>
      </text>
    </comment>
    <comment ref="E501" authorId="5" shapeId="0">
      <text>
        <r>
          <rPr>
            <b/>
            <sz val="9"/>
            <color indexed="81"/>
            <rFont val="Tahoma"/>
            <family val="2"/>
          </rPr>
          <t>Perla Ivonne Carlos Urdiales:</t>
        </r>
        <r>
          <rPr>
            <sz val="9"/>
            <color indexed="81"/>
            <rFont val="Tahoma"/>
            <family val="2"/>
          </rPr>
          <t xml:space="preserve">
El cumplimiento del plan se hará en septiembre.</t>
        </r>
      </text>
    </comment>
    <comment ref="K553" authorId="0" shapeId="0">
      <text>
        <r>
          <rPr>
            <b/>
            <sz val="9"/>
            <color indexed="81"/>
            <rFont val="Tahoma"/>
            <family val="2"/>
          </rPr>
          <t>Myriam Hidekel Lima Vazquez:</t>
        </r>
        <r>
          <rPr>
            <sz val="9"/>
            <color indexed="81"/>
            <rFont val="Tahoma"/>
            <family val="2"/>
          </rPr>
          <t xml:space="preserve">
no encuentro su evidencia 
Elena: La evidencia está en la sub carpeta 576. Apoyos escolares (becas, útiles y libros)</t>
        </r>
      </text>
    </comment>
    <comment ref="M553" authorId="6" shapeId="0">
      <text>
        <r>
          <rPr>
            <b/>
            <sz val="9"/>
            <color indexed="81"/>
            <rFont val="Tahoma"/>
            <family val="2"/>
          </rPr>
          <t>elena denisse vera vera:</t>
        </r>
        <r>
          <rPr>
            <sz val="9"/>
            <color indexed="81"/>
            <rFont val="Tahoma"/>
            <family val="2"/>
          </rPr>
          <t xml:space="preserve">
La evidencia se encuentra en esta subcarpeta dentro de la carpeta de febrero</t>
        </r>
      </text>
    </comment>
    <comment ref="L555" authorId="0" shapeId="0">
      <text>
        <r>
          <rPr>
            <b/>
            <sz val="9"/>
            <color indexed="81"/>
            <rFont val="Tahoma"/>
            <family val="2"/>
          </rPr>
          <t>Myriam Hidekel Lima Vazquez:</t>
        </r>
        <r>
          <rPr>
            <sz val="9"/>
            <color indexed="81"/>
            <rFont val="Tahoma"/>
            <family val="2"/>
          </rPr>
          <t xml:space="preserve">
cual es el nuevo calendrio?
Elena: El calendario fue enviado por correo el  correo veraveraelenadenisse@gmail.com el día 11 de julio 2023</t>
        </r>
      </text>
    </comment>
    <comment ref="AH561" authorId="0" shapeId="0">
      <text>
        <r>
          <rPr>
            <b/>
            <sz val="9"/>
            <color indexed="81"/>
            <rFont val="Tahoma"/>
            <charset val="1"/>
          </rPr>
          <t>Myriam Hidekel Lima Vazquez:</t>
        </r>
        <r>
          <rPr>
            <sz val="9"/>
            <color indexed="81"/>
            <rFont val="Tahoma"/>
            <charset val="1"/>
          </rPr>
          <t xml:space="preserve">
1 de Julio para el acumulado hasta que toque reportar</t>
        </r>
      </text>
    </comment>
    <comment ref="K570" authorId="0" shapeId="0">
      <text>
        <r>
          <rPr>
            <b/>
            <sz val="9"/>
            <color indexed="81"/>
            <rFont val="Tahoma"/>
            <family val="2"/>
          </rPr>
          <t>Myriam Hidekel Lima Vazquez:</t>
        </r>
        <r>
          <rPr>
            <sz val="9"/>
            <color indexed="81"/>
            <rFont val="Tahoma"/>
            <family val="2"/>
          </rPr>
          <t xml:space="preserve">
se hicieron 3 acti según evidencia, no 2</t>
        </r>
      </text>
    </comment>
    <comment ref="L571" authorId="0" shapeId="0">
      <text>
        <r>
          <rPr>
            <b/>
            <sz val="9"/>
            <color indexed="81"/>
            <rFont val="Tahoma"/>
            <family val="2"/>
          </rPr>
          <t>Myriam Hidekel Lima Vazquez:</t>
        </r>
        <r>
          <rPr>
            <sz val="9"/>
            <color indexed="81"/>
            <rFont val="Tahoma"/>
            <family val="2"/>
          </rPr>
          <t xml:space="preserve">
 los 2 que estan en calendario</t>
        </r>
      </text>
    </comment>
    <comment ref="U571" authorId="0" shapeId="0">
      <text>
        <r>
          <rPr>
            <b/>
            <sz val="9"/>
            <color indexed="81"/>
            <rFont val="Tahoma"/>
            <family val="2"/>
          </rPr>
          <t>Myriam Hidekel Lima Vazquez:</t>
        </r>
        <r>
          <rPr>
            <sz val="9"/>
            <color indexed="81"/>
            <rFont val="Tahoma"/>
            <family val="2"/>
          </rPr>
          <t xml:space="preserve">
 los 2 que estan en calendario
Elena: en calendario hay "1" programado</t>
        </r>
      </text>
    </comment>
    <comment ref="X571" authorId="0" shapeId="0">
      <text>
        <r>
          <rPr>
            <b/>
            <sz val="9"/>
            <color indexed="81"/>
            <rFont val="Tahoma"/>
            <family val="2"/>
          </rPr>
          <t>Myriam Hidekel Lima Vazquez:</t>
        </r>
        <r>
          <rPr>
            <sz val="9"/>
            <color indexed="81"/>
            <rFont val="Tahoma"/>
            <family val="2"/>
          </rPr>
          <t xml:space="preserve">
 los 2 que estan en calendario
En calendario si hay tres</t>
        </r>
      </text>
    </comment>
    <comment ref="L580" authorId="0" shapeId="0">
      <text>
        <r>
          <rPr>
            <b/>
            <sz val="9"/>
            <color indexed="81"/>
            <rFont val="Tahoma"/>
            <family val="2"/>
          </rPr>
          <t>Myriam Hidekel Lima Vazquez:</t>
        </r>
        <r>
          <rPr>
            <sz val="9"/>
            <color indexed="81"/>
            <rFont val="Tahoma"/>
            <family val="2"/>
          </rPr>
          <t xml:space="preserve">
ellos ponen 2 en vez de 5 que es lo que esta en el calendario
Elena: Confirmo que son 5 en calendario</t>
        </r>
      </text>
    </comment>
    <comment ref="K583" authorId="0" shapeId="0">
      <text>
        <r>
          <rPr>
            <b/>
            <sz val="9"/>
            <color indexed="81"/>
            <rFont val="Tahoma"/>
            <family val="2"/>
          </rPr>
          <t>Myriam Hidekel Lima Vazquez:</t>
        </r>
        <r>
          <rPr>
            <sz val="9"/>
            <color indexed="81"/>
            <rFont val="Tahoma"/>
            <family val="2"/>
          </rPr>
          <t xml:space="preserve">
de donde salen no hace match con la evidencia
Elena: La evidencia está en archivo de excel dentro de la subcarpeta "608. Consultar a las juventudes sobre las actividades del Instituto"</t>
        </r>
      </text>
    </comment>
    <comment ref="K584" authorId="0" shapeId="0">
      <text>
        <r>
          <rPr>
            <b/>
            <sz val="9"/>
            <color indexed="81"/>
            <rFont val="Tahoma"/>
            <family val="2"/>
          </rPr>
          <t>Myriam Hidekel Lima Vazquez:</t>
        </r>
        <r>
          <rPr>
            <sz val="9"/>
            <color indexed="81"/>
            <rFont val="Tahoma"/>
            <family val="2"/>
          </rPr>
          <t xml:space="preserve">
no hay evidencia en la carpeta
Elena: La evidencia está en la carpeta "609. Capacitaciones INJURE"</t>
        </r>
      </text>
    </comment>
    <comment ref="S594" authorId="0" shapeId="0">
      <text>
        <r>
          <rPr>
            <b/>
            <sz val="9"/>
            <color indexed="81"/>
            <rFont val="Tahoma"/>
            <family val="2"/>
          </rPr>
          <t>Myriam Hidekel Lima Vazquez:</t>
        </r>
        <r>
          <rPr>
            <sz val="9"/>
            <color indexed="81"/>
            <rFont val="Tahoma"/>
            <family val="2"/>
          </rPr>
          <t xml:space="preserve">
solo hay un oficio con el mes de abril, los demás son afebrero y marzo pero en total son 4 oficios</t>
        </r>
      </text>
    </comment>
    <comment ref="S603" authorId="0" shapeId="0">
      <text>
        <r>
          <rPr>
            <b/>
            <sz val="9"/>
            <color indexed="81"/>
            <rFont val="Tahoma"/>
            <family val="2"/>
          </rPr>
          <t>Myriam Hidekel Lima Vazquez:</t>
        </r>
        <r>
          <rPr>
            <sz val="9"/>
            <color indexed="81"/>
            <rFont val="Tahoma"/>
            <family val="2"/>
          </rPr>
          <t xml:space="preserve">
duda, en la evidencia me dan listas de asistencia, cuales son las 3 intervenciones? </t>
        </r>
      </text>
    </comment>
  </commentList>
</comments>
</file>

<file path=xl/sharedStrings.xml><?xml version="1.0" encoding="utf-8"?>
<sst xmlns="http://schemas.openxmlformats.org/spreadsheetml/2006/main" count="6277" uniqueCount="2136">
  <si>
    <t>Resultados Programa Operativo Anual 2023</t>
  </si>
  <si>
    <t>Enero</t>
  </si>
  <si>
    <t>Febrero</t>
  </si>
  <si>
    <t>Marzo</t>
  </si>
  <si>
    <t>No.</t>
  </si>
  <si>
    <t>Secretaría</t>
  </si>
  <si>
    <t>Dirección</t>
  </si>
  <si>
    <t>Nivel</t>
  </si>
  <si>
    <t>Actividad</t>
  </si>
  <si>
    <t>Meta</t>
  </si>
  <si>
    <t>Unidad de medida</t>
  </si>
  <si>
    <t>Realizado</t>
  </si>
  <si>
    <t>Planeado/Programado/Requerido</t>
  </si>
  <si>
    <t>EVIDENCIA / COMENTARIOS</t>
  </si>
  <si>
    <t>SAY</t>
  </si>
  <si>
    <t>GGA</t>
  </si>
  <si>
    <t>POA</t>
  </si>
  <si>
    <t>Realizar certificaciones de documentos</t>
  </si>
  <si>
    <t>Porcentaje</t>
  </si>
  <si>
    <t>Realizar publicaciones en el Portal del Archivo Histórico</t>
  </si>
  <si>
    <t>Brindar atención a solicitudes y/o búsquedas de documentos, copias simples y/o certificadas</t>
  </si>
  <si>
    <t>GGA GAP</t>
  </si>
  <si>
    <t>Realizar sesiones ordinarias</t>
  </si>
  <si>
    <t xml:space="preserve">Sesiones </t>
  </si>
  <si>
    <t>Realizar sesiones extraordinarias</t>
  </si>
  <si>
    <t>Realizar sesiones solemnes</t>
  </si>
  <si>
    <t xml:space="preserve">No se programó ejecución para este periodo. </t>
  </si>
  <si>
    <t>Aprobar acuerdos</t>
  </si>
  <si>
    <t>Realizar publicaciones en la Gaceta Municipal Ordinaria</t>
  </si>
  <si>
    <t>Publicaciones</t>
  </si>
  <si>
    <t>Realizar publicaciones en la Gaceta Municipal Especial</t>
  </si>
  <si>
    <t>Realizar publicaciones en el Periódico Oficial del Estado</t>
  </si>
  <si>
    <t>Realizar sesiones de comisiones con miembros del cabildo</t>
  </si>
  <si>
    <t>Elaborar propuestas de dictámenes y puntos de acuerdo</t>
  </si>
  <si>
    <t>Integrar carpetas de archivo de sesiones de cabildo</t>
  </si>
  <si>
    <t>Carpetas</t>
  </si>
  <si>
    <t>GGA COS</t>
  </si>
  <si>
    <t>Brindar atención de gestión social y resolución de problemáticas sociales</t>
  </si>
  <si>
    <t>Brindar atención de servicio de gestoría media cartilla del servicio Militar Nacional</t>
  </si>
  <si>
    <t>Brindar atención de solicitudes de Pasaporte Ordinario Mexicano</t>
  </si>
  <si>
    <t>Expedir Constancias de Juez Auxiliar</t>
  </si>
  <si>
    <t>Expedir Constancias Certificada de Juez Auxiliar</t>
  </si>
  <si>
    <t>GGA AGR</t>
  </si>
  <si>
    <t>Resolver asuntos de grupos religosos.</t>
  </si>
  <si>
    <t>Mediar conflictos que concluyan en acuerdos.</t>
  </si>
  <si>
    <t>Acordar compromisos para el disfrute y ejercicio de derechos y libertades en el espacio público por grupos religiosos.</t>
  </si>
  <si>
    <t>GCR</t>
  </si>
  <si>
    <t>Validar las expediciones y renovaciones de las licencias para el funcionamiento de establecimientos mercantiles</t>
  </si>
  <si>
    <t>Realizar visitas de verificación, inspección y vigilancia en materia de venta y/o consumo de alcohol, espectáculos, comercio, desarrollo urbano, ambiental y de limpia</t>
  </si>
  <si>
    <t>Brindar atención a reportes ciudadanos mediante el Sistema Sentral</t>
  </si>
  <si>
    <t>GCR ALE</t>
  </si>
  <si>
    <t>Efectuar visitas de verificación e inspección a los establecimientos mercantiles y espectáculos públicos</t>
  </si>
  <si>
    <t>Realizar procedimientos de clausura definitiva</t>
  </si>
  <si>
    <t xml:space="preserve">Actualizar el padrón de anuencias municipales </t>
  </si>
  <si>
    <t>Actualizaciones</t>
  </si>
  <si>
    <t>GCR COM</t>
  </si>
  <si>
    <t>Realizar inspección en los espacios destinados al comercio fijo,semifijo, ambulantes y a los mercados municipales</t>
  </si>
  <si>
    <t>Atender quejas de Comercio informal en la vía pública</t>
  </si>
  <si>
    <t>GCR IUE</t>
  </si>
  <si>
    <t>Realizar inspecciones en materia urbana</t>
  </si>
  <si>
    <t>Realizar inspecciones en materia de ecología</t>
  </si>
  <si>
    <t>Realizar inspecciones en materia de servicios públicos</t>
  </si>
  <si>
    <t>Brindar atención a quejas de inspecciones en materia de desarrollo urbano, ecología y servicios públicos</t>
  </si>
  <si>
    <t>ASJ</t>
  </si>
  <si>
    <t>Recibir y remitir demandas a las áreas correspondientes de la Administración Pública Municipal</t>
  </si>
  <si>
    <t>Revisar y modificar proyectos de contratos y convenios remitidos a la Dirección de Asuntos Jurídicos</t>
  </si>
  <si>
    <t>Atender solicitudes de información de transparencia turnadas a la Secretaría del Ayuntamiento</t>
  </si>
  <si>
    <t>Atender quejas signadas por la Comisión Estatal de Derechos Humanos</t>
  </si>
  <si>
    <t>Revisar proyectos de reglamentos municipales</t>
  </si>
  <si>
    <t>Otorgar visto bueno a reglamentos municipales</t>
  </si>
  <si>
    <t>Capacitaciones</t>
  </si>
  <si>
    <t>JUC</t>
  </si>
  <si>
    <t>Capacitar al personal en materia de Derechos Humanos y Justicia Cívica</t>
  </si>
  <si>
    <t>Atender personas en situación de vulnerabilidad (situación de calle, violencia de género y población migrante)</t>
  </si>
  <si>
    <t>Capacitar al personal en Mecanismos Alternativos para la Solución de Conflictos</t>
  </si>
  <si>
    <t>Realizar audiencias públicas a presuntos infractores imputables</t>
  </si>
  <si>
    <t>Realizar vinculaciones con Instituciones para la implentación de medidas para mejorar la convivencia</t>
  </si>
  <si>
    <t>Canalizar del presunto infractor según la medida cívica asignada</t>
  </si>
  <si>
    <t>Realizar reportes de seguimiento a las canalizaciones del presunto infractor según la medida cívica asignada</t>
  </si>
  <si>
    <t>Reportes</t>
  </si>
  <si>
    <t>ENM</t>
  </si>
  <si>
    <t>Dar cumplimiento a las Obligaciones de Transparencia</t>
  </si>
  <si>
    <t>Cumplimientos</t>
  </si>
  <si>
    <t>Atender las solicitudes de acceso a la información</t>
  </si>
  <si>
    <t>Brindar atención a reportes ciudadanos</t>
  </si>
  <si>
    <t>Brindar atención a los permisos para uso temporal de espacios públicos (Bajos del Palacio Municipal, Plaza Zaragoza,Kiosko Lucila Sabella y Plaza Hidalgo)</t>
  </si>
  <si>
    <t xml:space="preserve">Gestionar las solicitudes para el mantenimiento del parque vehicular de la Secretaria del ayuntamiento </t>
  </si>
  <si>
    <t xml:space="preserve">Gestionar las solicitudes para el mantenimiento de los bienes inmuebles de la Secretaria del Ayuntamiento </t>
  </si>
  <si>
    <t>Realizar el plan de trabajo para incorporar la perspectiva de género dentro de la Secretaría del Ayuntamiento</t>
  </si>
  <si>
    <t>Plan</t>
  </si>
  <si>
    <t>SFA</t>
  </si>
  <si>
    <t>GEF</t>
  </si>
  <si>
    <t>Atender reuniones generales y de comité</t>
  </si>
  <si>
    <t>GEF PLP</t>
  </si>
  <si>
    <t>Revisar y autorizar suficiencias presupuestales para un control del gasto eficiente</t>
  </si>
  <si>
    <t>Foliar contratos que impliquen egresos para el municipio</t>
  </si>
  <si>
    <t>Elaborar Proyecto de Iniciativa de Ley de Ingresos</t>
  </si>
  <si>
    <t>Proyectos</t>
  </si>
  <si>
    <t>Elaborar Proyecto de Presupuesto de Egresos</t>
  </si>
  <si>
    <t>Elaborar Presupuesto Ciudadano</t>
  </si>
  <si>
    <t>GEF ING</t>
  </si>
  <si>
    <t>Realizar acciones para mantener la eficiencia recaudatoria</t>
  </si>
  <si>
    <t>Acciones</t>
  </si>
  <si>
    <t>Realizar acciones para abatimiento del rezago</t>
  </si>
  <si>
    <t>Otorgar subsidios</t>
  </si>
  <si>
    <t>GEF REI</t>
  </si>
  <si>
    <t>Realizar operativo predial anual enero a marzo 2023</t>
  </si>
  <si>
    <t>Operativos</t>
  </si>
  <si>
    <t>Otorgar seguros de casa-habitación a contribuyentes cumplidos en pago anual de impuesto predial</t>
  </si>
  <si>
    <t>Calcular la eficiencia recaudatoria respecto al número de expedientes catástrales que se encuentran al corriente de su impuesto predial</t>
  </si>
  <si>
    <t>Realizar inspecciones a lotes baldíos</t>
  </si>
  <si>
    <t>GEF CCP</t>
  </si>
  <si>
    <t>Realizar y presentar informes financieros mensuales</t>
  </si>
  <si>
    <t>Informes</t>
  </si>
  <si>
    <t>Realizar y presentar  informes financieros trimestrales</t>
  </si>
  <si>
    <t>Realizar y presentar informe financiero de cuenta pública 2022</t>
  </si>
  <si>
    <t>Celebrar sesiones de Consejo Municipal de Armonización Contable</t>
  </si>
  <si>
    <t>Sesiones</t>
  </si>
  <si>
    <t>GEF EGR</t>
  </si>
  <si>
    <t>Revisar expedientes para pago de contratistas</t>
  </si>
  <si>
    <t>Revisar expedientes para pago de gasto corriente</t>
  </si>
  <si>
    <t>Revisar expedientes de nómina</t>
  </si>
  <si>
    <t>GEA</t>
  </si>
  <si>
    <t>Realizar promoción para una cultura de uso responsable de los bienes muebles e inmuebles municipales entre los servidores públicos</t>
  </si>
  <si>
    <t>Promociones</t>
  </si>
  <si>
    <t>Realizar promoción para una cultura de respeto a las políticas de recursos humanos con enfoque de eficiencia y servicio al ciudadano</t>
  </si>
  <si>
    <t>GEA COA</t>
  </si>
  <si>
    <t xml:space="preserve">Atender los trámites de expedientes de pago de bienes y servicios provenientes de la dirección de Adquisiciones </t>
  </si>
  <si>
    <t xml:space="preserve">Atender los trámites de expedientes de pago de bienes y servicios provenientes de la dirección de Mantenimineto y Equipamiento </t>
  </si>
  <si>
    <t>Atender los trámites de expedientes de reembolsos de fondos de caja y chica y fondos operativos</t>
  </si>
  <si>
    <t>Atender los trámites de expedientes de solicitudes de gastos de viaticos por medio de una orden de pago a posterior comprobación o reembolso de gastos</t>
  </si>
  <si>
    <t>GEA RHS</t>
  </si>
  <si>
    <t>Actualizar la estructura organizacional vigente de las Secretarías pertenecientes a la Administración Pública Central</t>
  </si>
  <si>
    <t xml:space="preserve">Impartir sesiones de cursos de acuerdo al Plan de Capacitación </t>
  </si>
  <si>
    <t>Atender solicitudes de juicios promovidos por relaciones laborales</t>
  </si>
  <si>
    <t>Efectuar el cálculo de nómina del personal de la Administración Pública de Monterrey</t>
  </si>
  <si>
    <t>Cálculos</t>
  </si>
  <si>
    <t>GEA ASG</t>
  </si>
  <si>
    <t>Realizar Sesiones de Comité</t>
  </si>
  <si>
    <t xml:space="preserve">Realizar Plan Anual de Adquisiciones </t>
  </si>
  <si>
    <t>Dar atención al trámite de Alta de Proveedores</t>
  </si>
  <si>
    <t>Realizar ordenes de compra de bienes y servicios</t>
  </si>
  <si>
    <t>Elaborar contratos</t>
  </si>
  <si>
    <t>GEA MAE</t>
  </si>
  <si>
    <t>Atender reportes de servicios menores y/o urgentes a bienes muebles e inmuebles</t>
  </si>
  <si>
    <t>Atender solicitudes de mantenimiento vehicular preventivo y correctivo de la Secretaría de Seguridad y Protección a la Ciudadanía</t>
  </si>
  <si>
    <t>Atender solicitudes de mantenimiento preventivo y correctivo a unidades y equipo pesado de la Secretaría de Servicios Públicos</t>
  </si>
  <si>
    <t>Atender solicitudes de mantenimiento preventivo y correctivo a inmuebles municipales</t>
  </si>
  <si>
    <t>Atender solicitudes para suministro de mobiliario a dependencias municipales</t>
  </si>
  <si>
    <t>GEA PAT</t>
  </si>
  <si>
    <t>Realizar el resguardo de bienes</t>
  </si>
  <si>
    <t>Realizar el alta de bienes</t>
  </si>
  <si>
    <t>Realizar la baja de bienes</t>
  </si>
  <si>
    <t>Recibir solicitudes de ingreso para constancia de no afectación a bienes de dominio público municipal</t>
  </si>
  <si>
    <t>GEA SEM</t>
  </si>
  <si>
    <t>Brindar consultas de medicina general a los derechohabientes</t>
  </si>
  <si>
    <t>Realizar cirugias</t>
  </si>
  <si>
    <t xml:space="preserve">Brindar consultas de medicina preventiva a los derechohabientes </t>
  </si>
  <si>
    <t>JUR</t>
  </si>
  <si>
    <t>Atender las solicitudes de acceso a la información.</t>
  </si>
  <si>
    <t>Revisión de Contratos.</t>
  </si>
  <si>
    <t>Realizar acciones sobre devoluciones de impuestos, derechos y/o aprovechamientos por Juicios.</t>
  </si>
  <si>
    <t>Realizar el plan de trabajo para incorporar la perspectiva de género dentro de la Secretaría de Finanzas y Administración</t>
  </si>
  <si>
    <t>231.Captura pantalla</t>
  </si>
  <si>
    <t>232.Reporte excel</t>
  </si>
  <si>
    <t>183.Formato excel alta provedores</t>
  </si>
  <si>
    <t>184. Se habia manifestado 15 ordenes de compra pero en el mes de enero el sistema estuvo cerrado</t>
  </si>
  <si>
    <t>185.Se habia manifestado 82 contratos, pero fueron menos los que se elaboraron</t>
  </si>
  <si>
    <t>186.Captura excel</t>
  </si>
  <si>
    <t>181.Oficio comité</t>
  </si>
  <si>
    <t>188.Captura</t>
  </si>
  <si>
    <t>190.Captura excel</t>
  </si>
  <si>
    <t>191.Reporte</t>
  </si>
  <si>
    <t>192.Reporte solicitud</t>
  </si>
  <si>
    <t>193.Reporte sistema</t>
  </si>
  <si>
    <t>194.Reporte excel</t>
  </si>
  <si>
    <t>195.Oficios</t>
  </si>
  <si>
    <t>196.Oficio</t>
  </si>
  <si>
    <t>197.Oficio</t>
  </si>
  <si>
    <t>198.Reporte excel</t>
  </si>
  <si>
    <t>202.Organigrama en power point</t>
  </si>
  <si>
    <t>205.Reporte excel</t>
  </si>
  <si>
    <t>206.Documento word con hipervinculo</t>
  </si>
  <si>
    <t>199.Se habia manifestado una cantidad mayor en la columna planeado/prpgramado debido a se registraron incorrectamente los datos del indicador</t>
  </si>
  <si>
    <t>200.Reporte y registro</t>
  </si>
  <si>
    <t>201.Reporte y registrointerno</t>
  </si>
  <si>
    <t>207.Oficio</t>
  </si>
  <si>
    <t>221.Reporte excel</t>
  </si>
  <si>
    <t>222.reporte excel</t>
  </si>
  <si>
    <t>223.Reporte excel</t>
  </si>
  <si>
    <t>224.Carta invitacion</t>
  </si>
  <si>
    <t>225.Fotografia multa</t>
  </si>
  <si>
    <t>208.Fotografias carpetas</t>
  </si>
  <si>
    <t>209.Captura pantalla</t>
  </si>
  <si>
    <t>213.01- Volante de descuento
Ev.213.02- Imagen- Modulo de pago Palacio Municipal de Monterrey
EV.213.03- Imagen- Modulo de cajas
EV.213.04- Imagen- Modulo de cajas
EV.213.05- Imagen- Entrevista al Director
EV.213.06- Imagen-  Nota en periodico
EV.213.07- Imagen- Modulo de cajas Parque Tucan
EV.213.08- Imagen- Redes Sociales
EV.213.09- Video- Entrevistra</t>
  </si>
  <si>
    <t>214.01- Recibo con Leyenda Seguro Casa Habitación Enero</t>
  </si>
  <si>
    <t>216.01 - Procedimiento de Requerimiento de Multa concluido en Enero</t>
  </si>
  <si>
    <t>228.Oficio respuesta</t>
  </si>
  <si>
    <t>229.Reporte word</t>
  </si>
  <si>
    <t xml:space="preserve">230.Reporte excel y Oficio </t>
  </si>
  <si>
    <t>231.Pendiente</t>
  </si>
  <si>
    <t>181.Oficio Comité</t>
  </si>
  <si>
    <t xml:space="preserve">184.Listado en excel </t>
  </si>
  <si>
    <t>185.Pendiente</t>
  </si>
  <si>
    <t>188.Captura excel</t>
  </si>
  <si>
    <t>189.Pendiente</t>
  </si>
  <si>
    <t>191.Reporte solicitud</t>
  </si>
  <si>
    <t>193.Reporte sistema solicitud</t>
  </si>
  <si>
    <t>196. Oficios</t>
  </si>
  <si>
    <t>197.Oficios</t>
  </si>
  <si>
    <t>202.Organigramas en power Point</t>
  </si>
  <si>
    <t>203.Reporte excel</t>
  </si>
  <si>
    <t>199.Captura de pantalla</t>
  </si>
  <si>
    <t>201.Reporte y registro interno</t>
  </si>
  <si>
    <t>207. Oficio</t>
  </si>
  <si>
    <t>La elaboración del informe financiero correspondiente al mes de enero 2023 no se ha podido realizar, derivado de los trabajos para la Cuenta Pública Municipal 2022, por lo que no se cuenta con saldos iniciales para el ejercicio 2023. </t>
  </si>
  <si>
    <t>221.Reporte excel pago contratistas</t>
  </si>
  <si>
    <t xml:space="preserve">222.Reporte excel </t>
  </si>
  <si>
    <t>223.Reporte excel nómina revisados</t>
  </si>
  <si>
    <t>224.Carta invitacion requerimiento</t>
  </si>
  <si>
    <t>225.Fotografia multa transito</t>
  </si>
  <si>
    <t>El reporte es trimestral</t>
  </si>
  <si>
    <t>208.Fotografia carpetas</t>
  </si>
  <si>
    <t>212.Pendiente</t>
  </si>
  <si>
    <t>213.01. Volante Descuento Febrero
213.02. Publicación Redes Sociales
213.03 Rueda de Prensa Palacio Municipal
213.04 Rueda de Prensa Palacio Municipal
213.05 Contribuyentes pagando Delegación Lazaro Cardens
213.06 Contribuyentes pagando Delegación Lazaro Cardens</t>
  </si>
  <si>
    <t>216.01 - Procedimiento de Requerimiento de Multa concluido en Febrero</t>
  </si>
  <si>
    <t>228.Oficios respuesta</t>
  </si>
  <si>
    <t>230.Reporte excel y Oficio</t>
  </si>
  <si>
    <t>CMU</t>
  </si>
  <si>
    <t>FIS</t>
  </si>
  <si>
    <t>Atender las observaciones de los Órganos de Fiscalización Superior recibidas en la Contraloría Municipal</t>
  </si>
  <si>
    <t>Atender los inicios de auditorías programados por los Órganos de Fiscalización Superior</t>
  </si>
  <si>
    <t>Fiscalizar el ejercicio del gasto público municipal</t>
  </si>
  <si>
    <t>CII</t>
  </si>
  <si>
    <t>Realizar actividades de difusión de control interno</t>
  </si>
  <si>
    <t>Revisar los informes de avance de los indicadores de desempeño</t>
  </si>
  <si>
    <t>Realizar seguimiento al Programa Anual de Evaluación</t>
  </si>
  <si>
    <t>Verificar la actualización del sistema de entrega recepción</t>
  </si>
  <si>
    <t>Verificar las declaraciones patrimoniales y de intereses</t>
  </si>
  <si>
    <t>Tramitar denuncias contra servidores públicos</t>
  </si>
  <si>
    <t>ANT</t>
  </si>
  <si>
    <t xml:space="preserve">Substanciar Informes de Presunta Responsabilidad Administrativa en contra de servidores públicos </t>
  </si>
  <si>
    <t>Substanciar Informes de Presunta Responsabilidad Administrativa de la Comisión de Honor y Justicia</t>
  </si>
  <si>
    <t>Atender recursos de revocación interpuestos por servidores públicos</t>
  </si>
  <si>
    <t>Promover impartición de capacitaciones en materia de integridad y buenas prácticas de gobierno dirigido a servidores públicos</t>
  </si>
  <si>
    <t>TRA</t>
  </si>
  <si>
    <t>Atender solicitudes de Acceso a la Información Pública</t>
  </si>
  <si>
    <t>Atender solicitudes de Acceso, Rectificación, Cancelación y Oposición de Datos Personales (DERECHOS ARCO)</t>
  </si>
  <si>
    <t>Verificar obligaciones de transparencia publicados por las dependencias y entidades de la Administración Pública Municipal</t>
  </si>
  <si>
    <t>Elaborar Plan Anual de Capacitación</t>
  </si>
  <si>
    <t>Remitir las solicitudes de contratación de servicios profesionales</t>
  </si>
  <si>
    <t>Realizar el reporte de caja chica</t>
  </si>
  <si>
    <t>Gestionar la adquisición de artículos requeridos por la Contraloría Municipal</t>
  </si>
  <si>
    <t>Dar trámite a las facturas de artículos y servicios adquiridos o contratados por  la Contraloría Municipal.</t>
  </si>
  <si>
    <t>Remitir solicitudes  de recursos tecnológicos y cuentas de usuarios</t>
  </si>
  <si>
    <t>Actualización del patrimonio de la Contraloría Municipal</t>
  </si>
  <si>
    <t>Brindar  atención a solicitudes ciudadanas</t>
  </si>
  <si>
    <t>Actualizar formatos de transparencia</t>
  </si>
  <si>
    <t>Analizar los expedientes del proceso de contratación incorporando la perspectiva de género</t>
  </si>
  <si>
    <t>Digitalizar el archivo de Contraloría Municipal</t>
  </si>
  <si>
    <t>Ejecutar el Programa de dignificación de áreas de trabajo</t>
  </si>
  <si>
    <t>Promover el Servicio Profesional de Carrera</t>
  </si>
  <si>
    <t>Realizar el plan de trabajo para incorporar la perspectiva de género dentro de la Contraloría Municipal</t>
  </si>
  <si>
    <t>SEG</t>
  </si>
  <si>
    <t>IGO</t>
  </si>
  <si>
    <t>Realizar pruebas médicas a personas detenidas para el ingreso al Centro de Detenciones</t>
  </si>
  <si>
    <t>Realizar capacitaciones en manejo de armas y tiro policial armería</t>
  </si>
  <si>
    <t>IGO PMP</t>
  </si>
  <si>
    <t>Atender quejas y/o denuncias del Sistema Sentral</t>
  </si>
  <si>
    <t>Realizar filtros de seguridad para la inspeccion de vehiculos y motos en jurisdicción municipal</t>
  </si>
  <si>
    <t>Realizar operativos de transporte público seguro</t>
  </si>
  <si>
    <t>Ralizar registro de bitácoras operativas de seguridad</t>
  </si>
  <si>
    <t>IGO PMR</t>
  </si>
  <si>
    <t>Desplegar operativos disuasivos  en zonas de alta incidencia dentro del Municipio de Monterrey</t>
  </si>
  <si>
    <t>Desplegar operativos  disuasivos en conjunto en jurisdicción municipal</t>
  </si>
  <si>
    <t>Realizar intervenciones de reacción a llamadas de auxilio en zona de jurisdicción.</t>
  </si>
  <si>
    <t>Capacitar elementos de Reacción en temas de especialidad</t>
  </si>
  <si>
    <t>IGO PMI</t>
  </si>
  <si>
    <t>Registrar elementos para capacitación en materia de policía de investigación</t>
  </si>
  <si>
    <t>Elementos</t>
  </si>
  <si>
    <t>Atender oficios de medidas de protección dentro de juridicción</t>
  </si>
  <si>
    <t>Atender oficios de medidas de protección fuera de juridicción</t>
  </si>
  <si>
    <t>Atender oficios de investigación asignados a elementos de la policia de investigación</t>
  </si>
  <si>
    <t>IGO VIT</t>
  </si>
  <si>
    <t xml:space="preserve">Realizar operativos antialcohol </t>
  </si>
  <si>
    <t>Realizar informe estadístico de los puntos más críticos de atropellos para desarrollo de estrategias</t>
  </si>
  <si>
    <t>Realizar reportes para la recopilación de estadísticas de los 20 puntos mas conflictivos de hechos viales</t>
  </si>
  <si>
    <t>Realizar capacitaciones en materia de cultura vial a instituciones educativas</t>
  </si>
  <si>
    <t>Realizar capacitaciones en materia de cultura vial en empresas</t>
  </si>
  <si>
    <t xml:space="preserve">Actualizar en Normatividad Vial a personas por infringir el reglamento de tránsito </t>
  </si>
  <si>
    <t>IGP</t>
  </si>
  <si>
    <t>Realizar sesiones de asesoría técnica con expertos de la política de prevención</t>
  </si>
  <si>
    <t>IGP PRV</t>
  </si>
  <si>
    <t>Talleres</t>
  </si>
  <si>
    <t>Realizar talleres de aprendizaje a través del arte</t>
  </si>
  <si>
    <t>Realizar talleres de resolución de conflictos</t>
  </si>
  <si>
    <t>Realizar murales</t>
  </si>
  <si>
    <t>Murales</t>
  </si>
  <si>
    <t>Eventos</t>
  </si>
  <si>
    <t xml:space="preserve">Realizar evento "Mérito Policial" </t>
  </si>
  <si>
    <t xml:space="preserve">Relizar juntas vecinales
</t>
  </si>
  <si>
    <t>Brintar atención a solicitudes y/o quejas en materia de prevención a través del Sistema Central</t>
  </si>
  <si>
    <t>Realizar marchas exploratorias con los vecinos para la identificación de problemas particulares en las colonias</t>
  </si>
  <si>
    <t>IGP PRC</t>
  </si>
  <si>
    <t>Brindar servicios de trabajo social por medio del Centro de Atención Integral para Adolescentes (CAIPA)</t>
  </si>
  <si>
    <t>Brindar servicios de psicología por medio del CAIPA</t>
  </si>
  <si>
    <t>Brindar servicios de criminología por medio del CAIPA</t>
  </si>
  <si>
    <t>Brindar atención a adolescentes por medio del CAIPA</t>
  </si>
  <si>
    <t>Brindar orientaciones a padres de familia o tutores por medio del CAIPA</t>
  </si>
  <si>
    <t>Realizar llamadas de seguimiento a las personas beneficiadas por el CAIPA</t>
  </si>
  <si>
    <t>Brindar servicios de trabajo social por medio de la Unidad de Víctimas de Violencia Familiar y de Género (UAVVI)</t>
  </si>
  <si>
    <t>Brindar servicios de psicología por medio de la UAVVI</t>
  </si>
  <si>
    <t>Brindar servicios legales por medio de la UAVVI</t>
  </si>
  <si>
    <t>Realizar traslados por elementos operativos adscritos a la UAVVI</t>
  </si>
  <si>
    <t>Realizar mesas de trabajo para la creación del Anexo de Mediación in situ al Protocolo Nacional de Actuación policíal de la Policía de Monterrey</t>
  </si>
  <si>
    <t xml:space="preserve">Realizar mesas de trabajo para la creación del plan de capacitación en Justicia Cívica </t>
  </si>
  <si>
    <t>IGC</t>
  </si>
  <si>
    <t>Realizar acciones de vigilancia a la presentación de los productos de inteligencia</t>
  </si>
  <si>
    <t>Realizar operativos de vigilancia a elementos de policía y tránsito</t>
  </si>
  <si>
    <t>Realizar visitas de vigilancia a operativos  anti alcohol con personal de Comuncación Social</t>
  </si>
  <si>
    <t>Visitas</t>
  </si>
  <si>
    <t>Realizar campañas publicitarias en tema de vacaciones seguras</t>
  </si>
  <si>
    <t xml:space="preserve">Atender las solicitudes de acceso a la información </t>
  </si>
  <si>
    <t>IGC CCC</t>
  </si>
  <si>
    <t>Atender solicitudes de información de inteligencia policial</t>
  </si>
  <si>
    <t xml:space="preserve">Atender llamadas de emergencia recibidas en el C4 </t>
  </si>
  <si>
    <t>Canalizar eventos captados por  las cámaras del C4 para su atención</t>
  </si>
  <si>
    <t>Canalizar vehiculos de interés seguidos por cámaras de C4 para su atención</t>
  </si>
  <si>
    <t>Canalizar eventos de Protección Civil captados por cámaras de C4 para su atención</t>
  </si>
  <si>
    <t>Atender reportes de soporte técnico generados en la Secretaría</t>
  </si>
  <si>
    <t>IGC AIP</t>
  </si>
  <si>
    <t xml:space="preserve">Generar mapas de georreferenciación para los productos de Inteligencia </t>
  </si>
  <si>
    <t>Mapas</t>
  </si>
  <si>
    <t>Generar productos de inteligencia (presentaciones Juntas de la Paz)</t>
  </si>
  <si>
    <t>Presentaciones</t>
  </si>
  <si>
    <t>Elaborar fichas de investigación para la intervención de la polícia de investigación</t>
  </si>
  <si>
    <t>Canalizar las denuncias ciudadanas a C4 por reportes viales en redes sociales</t>
  </si>
  <si>
    <t xml:space="preserve">Realizar capacitaciones técnicas al personal de análisis </t>
  </si>
  <si>
    <t>IGC PCI</t>
  </si>
  <si>
    <t>Brindar atención a quejas del Sistema Sentral</t>
  </si>
  <si>
    <t xml:space="preserve">Atender emergencias viales </t>
  </si>
  <si>
    <t xml:space="preserve">Atender  incendios urbanos </t>
  </si>
  <si>
    <t>Atender eventos de fugas y derrames</t>
  </si>
  <si>
    <t xml:space="preserve">Atender de casos emergentes durante lluvias </t>
  </si>
  <si>
    <t>Realizar Inspecciones y Verificaciones</t>
  </si>
  <si>
    <t>IGC DIC</t>
  </si>
  <si>
    <t>Realizar capacitación continua a elementos operativos en el Sistema Penal Acusatorio</t>
  </si>
  <si>
    <t>Realizar capacitación continua a elementos operativos en Derechos Humanos y Legalidad</t>
  </si>
  <si>
    <t>Realizar capacitación continua a elementos operativos en Perspectiva de Género</t>
  </si>
  <si>
    <t>Realizar capacitación continua a elementos operativos en La función del Primer Respondiente, la Ciencia Forense aplicada en el Lugar de los hechos y cadena de custodia</t>
  </si>
  <si>
    <t>Realizar capacitación continua a elementos operativos en Protocolo Nacional de Cadena de Custodia</t>
  </si>
  <si>
    <t>Realizar capacitación continua a elementos operativos en Competencias Básicas de la Función Policial</t>
  </si>
  <si>
    <t>Realizar capacitación continua a elementos operativos en Protocolo Nacional de Primer Respondiente</t>
  </si>
  <si>
    <t>Realizar capacitación continua a elementos operativos en Protocolo para el Uso Legítimo de la Fuerza</t>
  </si>
  <si>
    <t>Realizar cursos ofertados para el personal de instructores según los niveles de capacitación del programa rector de Profesionalización</t>
  </si>
  <si>
    <t>Brindar apoyo de internado a los cadetes de la academia habilitando un espacio para  su preparación y formación</t>
  </si>
  <si>
    <t>AEM</t>
  </si>
  <si>
    <t>Realizar Mantenimientos preventivos y/o correctivos a unidades operativas</t>
  </si>
  <si>
    <t xml:space="preserve">Procesar solicitudes de adquisiciones </t>
  </si>
  <si>
    <t>Atender solicitudes de mantenimiento a casetas</t>
  </si>
  <si>
    <t>Realizar el plan de trabajo para incorporar la perspectiva de género dentro de la Secretaría de Seguridad y Protección a la Ciudadanía</t>
  </si>
  <si>
    <t>300. Actualizar en normativdad</t>
  </si>
  <si>
    <t>307. Solicitudes de transparencia- registro</t>
  </si>
  <si>
    <t xml:space="preserve">314. Atendencion a las  llamadas de emergencia recibidas en el C4 </t>
  </si>
  <si>
    <t>313.Atendencion de solicitudes</t>
  </si>
  <si>
    <t>361. Atencion a adolescentes- registro de base de datos</t>
  </si>
  <si>
    <t>362. Orientaciones padres- registro base de datos</t>
  </si>
  <si>
    <t>360. Servicios de criminologia- registro de base de datos</t>
  </si>
  <si>
    <t>365. Servicios psicologia UAVVI- registro de base de datos</t>
  </si>
  <si>
    <t>359. Servicios de psicologia- registro</t>
  </si>
  <si>
    <t>364. Servicios trabajo social UAVVI-registro de base de datos</t>
  </si>
  <si>
    <t>358. Servicios de trabajo social- registro de base de datos</t>
  </si>
  <si>
    <t>366.Servicios legales UAVVI- registro de base de datos</t>
  </si>
  <si>
    <t>356. Brindar atencion a solicitudes- registro</t>
  </si>
  <si>
    <t>315. Atencion a eventos captados por  las cámaras del C4 para su atención</t>
  </si>
  <si>
    <t>317. Eventos protección civil registrados- registro</t>
  </si>
  <si>
    <t>311. Canalizar las denuncias ciudadanas</t>
  </si>
  <si>
    <t>316.  Seguimiento de vehiculos- registro</t>
  </si>
  <si>
    <t>306. Obligaciones de transparencia - registro</t>
  </si>
  <si>
    <t>284. Operativos disuasivos en conjunto</t>
  </si>
  <si>
    <t>283. Operativos disuasivos</t>
  </si>
  <si>
    <t>310. Elaborar fichas</t>
  </si>
  <si>
    <t>308. Generar mapas de georeferenciacion</t>
  </si>
  <si>
    <t>309. Generar productos de inteligencia</t>
  </si>
  <si>
    <t>371. Adquisiciones</t>
  </si>
  <si>
    <t>319.Capacitacion- lista de asistencia e infografia</t>
  </si>
  <si>
    <t>282. Realizar capacitacion de manejo de arma</t>
  </si>
  <si>
    <t>298. Capacitacion cultura vial instituciones educativas</t>
  </si>
  <si>
    <t>299. Capacitacion cultura vial empresas</t>
  </si>
  <si>
    <t>352. Juntas vecinales- listas de asistencia</t>
  </si>
  <si>
    <t xml:space="preserve">No se había programado ejecución para este periodo. </t>
  </si>
  <si>
    <t>304. VOperativo antialcohol- infografia</t>
  </si>
  <si>
    <t>280.Registro de personas detenidas</t>
  </si>
  <si>
    <t>367. TrasladosUAVVI- registro de base de datos</t>
  </si>
  <si>
    <t>354. Taller informativo- informe e infografia</t>
  </si>
  <si>
    <t>341. Taller solucion de conflicto- informe e infografia</t>
  </si>
  <si>
    <t>297. Informe para recopilacion</t>
  </si>
  <si>
    <t>334. Realizar sesiones- presentacion- infografia</t>
  </si>
  <si>
    <t>340. Taller aprendizaje- informe e infografia</t>
  </si>
  <si>
    <t>281. Registro de  pruebas medicas a personas detenidas</t>
  </si>
  <si>
    <t>369. Mesa de trabajo- minuta</t>
  </si>
  <si>
    <t>342. Relalizar murales- informe e infografia</t>
  </si>
  <si>
    <t>363. Llamads de seguimiento- registro de base de datos</t>
  </si>
  <si>
    <t>370. Mantenimiento</t>
  </si>
  <si>
    <t>357. Marchas exploratorias- informe de la marcha</t>
  </si>
  <si>
    <t>285. Intervencion de reaccion</t>
  </si>
  <si>
    <t>296. Informe esadistico</t>
  </si>
  <si>
    <t>SDE</t>
  </si>
  <si>
    <t>PIE</t>
  </si>
  <si>
    <t>Brindar capacitaciones empresariales</t>
  </si>
  <si>
    <t xml:space="preserve">Capacitaciones </t>
  </si>
  <si>
    <t xml:space="preserve">Lista de asistencia y evidencia fotográfica </t>
  </si>
  <si>
    <t>Otorgar apoyos del programa Empleo Temporal</t>
  </si>
  <si>
    <t>Apoyos</t>
  </si>
  <si>
    <t xml:space="preserve">Realizar eventos en Desarrollo de Inversión </t>
  </si>
  <si>
    <t>Evidencia fotográfica</t>
  </si>
  <si>
    <t xml:space="preserve">Realizar brigadas de empleo </t>
  </si>
  <si>
    <t xml:space="preserve">Brigadas de empleo </t>
  </si>
  <si>
    <t>Listado de personas y evidencia fotográfica</t>
  </si>
  <si>
    <t>FCS</t>
  </si>
  <si>
    <t>Atender a ciudadanos en el Centro Emprendemos Monterrey</t>
  </si>
  <si>
    <t>Registro de Atención CEM</t>
  </si>
  <si>
    <t>Otorgar Proyectos Productivos</t>
  </si>
  <si>
    <t>Colorcar créditos a PYMES</t>
  </si>
  <si>
    <t>Vincular empresas a través del Programa de Desarrollo de Proveedores</t>
  </si>
  <si>
    <t>TUR</t>
  </si>
  <si>
    <t>Fotografías</t>
  </si>
  <si>
    <t>Realizar eventos en materia turística</t>
  </si>
  <si>
    <t>Asistir a eventos para posicionar la marca Monterrey</t>
  </si>
  <si>
    <t xml:space="preserve">
Colaborar con instituciones turísticas</t>
  </si>
  <si>
    <t xml:space="preserve">Cumplimientos </t>
  </si>
  <si>
    <t>Acuses</t>
  </si>
  <si>
    <t>Atender las solicitudes realizadas dentro del portal Sentral</t>
  </si>
  <si>
    <t>Registro de Atención SENTRAL</t>
  </si>
  <si>
    <t>Captura de pantalla</t>
  </si>
  <si>
    <t xml:space="preserve">Atender solicitudes vía redes sociales </t>
  </si>
  <si>
    <t>Realizar el plan de trabajo para incorporar la perspectiva de género dentro de la Secretaría de Desarrollo Económico</t>
  </si>
  <si>
    <t>Acuses de Transparencia</t>
  </si>
  <si>
    <t>Registro de Atención</t>
  </si>
  <si>
    <t>Listado de asistencia y evidencia fotográfica</t>
  </si>
  <si>
    <t>Evidencia Fotográfica</t>
  </si>
  <si>
    <t>Registro y Presentación CEM</t>
  </si>
  <si>
    <t>Presentación CEM</t>
  </si>
  <si>
    <t>SSP</t>
  </si>
  <si>
    <t>GPJ</t>
  </si>
  <si>
    <t>Realizar el reporte de control de árboles plantados (por la SSP) y donados (solicitados por la ciudadanía)</t>
  </si>
  <si>
    <t>141.- Informe Bum (Registro de Arborizacion)</t>
  </si>
  <si>
    <t>IMU</t>
  </si>
  <si>
    <t>Realizar el mantenimiento de las áreas verdes</t>
  </si>
  <si>
    <t>m2</t>
  </si>
  <si>
    <t>139.-Informe Mtto Areas Verdes DIMU</t>
  </si>
  <si>
    <t>Realizar el mantenimiento de fuentes y monumentos</t>
  </si>
  <si>
    <t>Servicios</t>
  </si>
  <si>
    <t xml:space="preserve">140.- Mtto Fuentes y Monumentos </t>
  </si>
  <si>
    <t>COM</t>
  </si>
  <si>
    <t>Realizar Campamento de Verano 2023</t>
  </si>
  <si>
    <t>Campamento</t>
  </si>
  <si>
    <t>Realizar la Temporada Acuática 2023</t>
  </si>
  <si>
    <t>Temporada</t>
  </si>
  <si>
    <t>Realizar el Festival de Muertos 2023</t>
  </si>
  <si>
    <t>Festival</t>
  </si>
  <si>
    <t>Realizar el Festival Navideño 2023</t>
  </si>
  <si>
    <t>Realizar eventos gratuitos en los parques públicos</t>
  </si>
  <si>
    <t>Atender solicitudes de préstamo de espacios en parques</t>
  </si>
  <si>
    <t>136.-Informe Adopta un parque</t>
  </si>
  <si>
    <t>Brindar servicios de Mantenimiento de Sistema de Riego</t>
  </si>
  <si>
    <t>137.-Informe Mtto Sistemas de Riego</t>
  </si>
  <si>
    <t>Ejecutar el programa de Mantenimiento de Control Fitosanitario</t>
  </si>
  <si>
    <t>138.-Informe Control Fitosanitario</t>
  </si>
  <si>
    <t>GEO</t>
  </si>
  <si>
    <t>Realizar el mantenimiento de la carpeta asfáltica de vialidades en colonias</t>
  </si>
  <si>
    <t>Realizar el mantenimiento de la carpeta asfáltica de vialidades en avenidas</t>
  </si>
  <si>
    <t xml:space="preserve">Realizar operativos del programa: "Ahora Vamos Juntos"  </t>
  </si>
  <si>
    <t>144.-Presentaciones Ahora Vamos Juntos</t>
  </si>
  <si>
    <t>OZN</t>
  </si>
  <si>
    <t>167.-Descriptivo IMU</t>
  </si>
  <si>
    <t>Realizar la limpieza de rejillas</t>
  </si>
  <si>
    <t>piezas</t>
  </si>
  <si>
    <t>168.-Descriptivo Mtto Vial Limpieza de rejillas</t>
  </si>
  <si>
    <t>Realizar el pintado de cordón</t>
  </si>
  <si>
    <t>ml</t>
  </si>
  <si>
    <t>169.-Descriptivo Mtto Vial pintura de cordón</t>
  </si>
  <si>
    <t>Intervenir plazas públicas mediante el programa Mantenimiento a Infraestructura de Plazas "Pintura"</t>
  </si>
  <si>
    <t>plazas</t>
  </si>
  <si>
    <t>170.-Descriptivo Mtto Vial Limpieza de plazas</t>
  </si>
  <si>
    <t>Realizar la limpieza de avenidas principales y secundarias por medio de pepena</t>
  </si>
  <si>
    <t>km</t>
  </si>
  <si>
    <t>171.-Descrtiptivo Pepena</t>
  </si>
  <si>
    <t>Realizar la limpieza de avenidas principales y secundarias por medio del  barrido manual</t>
  </si>
  <si>
    <t>172.-Descrptivo BM</t>
  </si>
  <si>
    <t>OZS</t>
  </si>
  <si>
    <t>149.-Descriptivo IMU</t>
  </si>
  <si>
    <t>150.-Descrtiptivo BM</t>
  </si>
  <si>
    <t>151.-Descrptivo Pepena</t>
  </si>
  <si>
    <t>152.-Descriptivo Mtto Vial pintura de cordón</t>
  </si>
  <si>
    <t>OZP</t>
  </si>
  <si>
    <t xml:space="preserve">Realizar el mantenimiento de las áreas verdes </t>
  </si>
  <si>
    <t>173.-Descriptivo IMU</t>
  </si>
  <si>
    <t>174.-Descrtiptivo BM</t>
  </si>
  <si>
    <t>175.-Descrptivo Pepena</t>
  </si>
  <si>
    <t>Realizar el pintado  de cordón</t>
  </si>
  <si>
    <t>176.-Descriptivo Mtto Vial pintura de cordón</t>
  </si>
  <si>
    <t>177.-Descriptivo Mtto Vial Limpieza de rejillas</t>
  </si>
  <si>
    <t>OZC</t>
  </si>
  <si>
    <t>157.-Descriptivo IMU</t>
  </si>
  <si>
    <t>Realizar la limpieza de avenidas principales y secundarias por medio del barrido manual</t>
  </si>
  <si>
    <t>158.-Descrtiptivo BM</t>
  </si>
  <si>
    <t>159.-Descrptivo Pepena</t>
  </si>
  <si>
    <t>160.-Descriptivo Mtto Vial pintura de cordón</t>
  </si>
  <si>
    <t>161.-Descriptivo Mtto Vial Limpieza de rejillas</t>
  </si>
  <si>
    <t>OZH</t>
  </si>
  <si>
    <t>162.-Descriptivo IMU</t>
  </si>
  <si>
    <t>163.-Descrtiptivo BM</t>
  </si>
  <si>
    <t>164.-Descrptivo Pepena</t>
  </si>
  <si>
    <t>165.-Descriptivo Mtto Vial pintura de cordón</t>
  </si>
  <si>
    <t>166.-Descriptivo Mtto Vial Limpieza de rejillas</t>
  </si>
  <si>
    <t>SET</t>
  </si>
  <si>
    <t>Realizar el mantenimiento a panteones municipales</t>
  </si>
  <si>
    <t>Mantenimientos</t>
  </si>
  <si>
    <t>126.- Trabajos de Mtto en Panteones</t>
  </si>
  <si>
    <t>Atender solicitudes de permisos de ruptura y/u ocupación de vía publica</t>
  </si>
  <si>
    <t>127.-Permisos de Ruptura (tramites en el mes)</t>
  </si>
  <si>
    <t>Atender solicitudes de Contratos de recoleccion de residuos (tipo A, tipo B y tipo C)</t>
  </si>
  <si>
    <t>128.-Tramites tipo A, tipo B y tipo c (tramites en el mes)</t>
  </si>
  <si>
    <t>Atender solicitudes de autorización para personas físicas o morales con vehículos destinados al servicio privado de recolección y traslado de residuos no peligrosos en el territorio Municipal de Monterrey</t>
  </si>
  <si>
    <t>129.-Tramite a las solicitudes de Autorización  (tramites en el mes)</t>
  </si>
  <si>
    <t>Atender solicitudes de servicios de panteones municipales</t>
  </si>
  <si>
    <t>130.-Tramites panteones (tramites y servicios en el mes)</t>
  </si>
  <si>
    <t>Atender las peticiones de necesidades de las direcciones adscritas a la Secretaría</t>
  </si>
  <si>
    <t>145.-Solicitudes Enlace Municipal</t>
  </si>
  <si>
    <t xml:space="preserve">Dar cumplimiento a las Obligaciones de Transparencia </t>
  </si>
  <si>
    <t xml:space="preserve">146.-Obligaciones de transparencia </t>
  </si>
  <si>
    <t xml:space="preserve">147.-Solicitudes de información </t>
  </si>
  <si>
    <t>Realizar el plan de trabajo para incorporar la perspectiva de género dentro de la Secretaría de Servicios Públicos</t>
  </si>
  <si>
    <t>SIS</t>
  </si>
  <si>
    <t>PRO</t>
  </si>
  <si>
    <t>Diseñar proyectos de edificación y rehabilitación</t>
  </si>
  <si>
    <t>Diseñar proyectos de espacio público municipal</t>
  </si>
  <si>
    <t>Diseñar proyectos hídricos</t>
  </si>
  <si>
    <t>GFS</t>
  </si>
  <si>
    <t>Realizar expendientes tecnicos-sociales de evaluación de obra pública con recurso federal</t>
  </si>
  <si>
    <t>Realizar expendientes tecnicos-sociales de evaluación de obra pública con recurso propio</t>
  </si>
  <si>
    <t>Reportar los indicadores de evaluación de los diferentes recursos que ejerce la Secretaría</t>
  </si>
  <si>
    <t>POC</t>
  </si>
  <si>
    <t>Efectuar reuniones en Contraloria Social</t>
  </si>
  <si>
    <t>Formalizar obras mediante contratación</t>
  </si>
  <si>
    <t>Realizar publicaciones para convocatoria de obra pública</t>
  </si>
  <si>
    <t>SEO</t>
  </si>
  <si>
    <t>Efectuar solicitudes para la ejecución de obras inducidas</t>
  </si>
  <si>
    <t>Supervisar obras de infraestructura y edificación</t>
  </si>
  <si>
    <t>GEP</t>
  </si>
  <si>
    <t>Diseñar proyectos de pavimentación</t>
  </si>
  <si>
    <t>Realizar dictamenes para la ejecución de obras viales</t>
  </si>
  <si>
    <t>Supervisar contratos de obras viales</t>
  </si>
  <si>
    <t xml:space="preserve">Brindar atención a solicitudes de obra pública requeridas por la ciudadania  </t>
  </si>
  <si>
    <t>Realizar el plan de trabajo para incorporar la perspectiva de género dentro de la Secretaría de Infraestructura Sostenible</t>
  </si>
  <si>
    <t>19.Solicitudes de acceso a la información 3/3</t>
  </si>
  <si>
    <t>17.Reporte de Sistema Sentral 63/63</t>
  </si>
  <si>
    <t>18.Formatos de Transparencia  0/1</t>
  </si>
  <si>
    <t>4.Proyectos de Espacio Público 3/3</t>
  </si>
  <si>
    <t>13.Proyectos de Pavimentación 3/3</t>
  </si>
  <si>
    <t>5.Proyectos Pluviales 7/7</t>
  </si>
  <si>
    <t>9.Actas de Comité  14/14</t>
  </si>
  <si>
    <t>16.Dictamenes de Opinión 63/63</t>
  </si>
  <si>
    <t>10.Expedientes de Factibilidad R.P. 0/18</t>
  </si>
  <si>
    <t>7.-Publicaciones para convocatoria 2/2</t>
  </si>
  <si>
    <t>12.Plantilla de Indicadores 1/1</t>
  </si>
  <si>
    <t>1.Bitacora de Supervisión 0/3</t>
  </si>
  <si>
    <t>SDU</t>
  </si>
  <si>
    <t>GDI</t>
  </si>
  <si>
    <t>Resolver dictamenes de expedientes en materia de Subdivisiones, fusiones, parcelaciones y relotificaciones.</t>
  </si>
  <si>
    <t>Resolver dictamenes de expedientes en materia de Fraccionamientos</t>
  </si>
  <si>
    <t xml:space="preserve">Proponer convenios o acuerdos de colaboración con la iniciativa privada, academia, ciudadanos u otros órdenes de gobierno </t>
  </si>
  <si>
    <t xml:space="preserve">Solicitar ordenes de inspección en materia de Desarrollo Urbano </t>
  </si>
  <si>
    <t xml:space="preserve">Resolver dictámenes de solicitudes de Licencias de Usos de Suelo,  Regimenes en Condominio, Casas Habitación, Trámites menores, Constancias de Obra Terminada </t>
  </si>
  <si>
    <t>Resolver dictámenes de licencias de la Ventanilla Única de Construcción (VUC)</t>
  </si>
  <si>
    <t>Atender solicitudes de Alineamientos Viales en materia de desarrollo urbano</t>
  </si>
  <si>
    <t>GDI IDS</t>
  </si>
  <si>
    <t>Asistir en la supervisión de los procesos de ejecución de las obras de urbanización</t>
  </si>
  <si>
    <t>Realizar dictamen de los tramites de Subdivisiones, fusiones, parcelaciones y relotificaciones</t>
  </si>
  <si>
    <t>Realizar dictamen de los tramites de Fraccionamientos</t>
  </si>
  <si>
    <t>Digitalizar expedientes resueltos</t>
  </si>
  <si>
    <t>Asistir a mesas de trabajo en materia de movilidad, infraestructura, patrimonio, riesgo y terminación de obras</t>
  </si>
  <si>
    <t>Asistir a mesas de trabajo en materia de regularización de Asentamientos Humanos</t>
  </si>
  <si>
    <t>GDI PRT</t>
  </si>
  <si>
    <t>Emitir opinión técnica en materia Estructural de las solicitudes ingresadas</t>
  </si>
  <si>
    <t>Emitir opinión técnica en materia Hidrológica de las solicitudes ingresadas</t>
  </si>
  <si>
    <t>Emitir opinión técnica en materia Geológica a las solicitudes ingresadas</t>
  </si>
  <si>
    <t xml:space="preserve">Emitir opinión técnica en materia Vial a las solicitudes ingresadas en la Dirección para la Integración de Distritos, Sub-centros y Nuevos Desarrollos </t>
  </si>
  <si>
    <t>Emitir opinión técnica en materia Vial a las solicitudes ingresadas en la Dirección para un Desarrollo Compacto</t>
  </si>
  <si>
    <t>Atender solicitudes de alineamientos viales en materia de Desarrollo Urbano Sostenible</t>
  </si>
  <si>
    <t>Participar en reuniones o proyectos cuya finalidad son los procesos de identificación, declaratoria y conservación de zonas, edificaciones o elementos con valor histórico o cultural</t>
  </si>
  <si>
    <t>Digitalizar planos para mantener actualizada la base de datos cartografíca municipal, con respecto al número de fraccionamientos aprobados en etapa de ventas y modificación</t>
  </si>
  <si>
    <t>Georreferenciar licencias para mantener actualizada la base de datos cartografíca municipal</t>
  </si>
  <si>
    <t>Llevar a cabo mesas técnicas de trabajo para impulsar proyectos estratégicos en el marco de los planes, programas, leyes y reglamentos en materia de desarrollo urbano sostenible</t>
  </si>
  <si>
    <t>GDI DEC</t>
  </si>
  <si>
    <t>Solicitar ordenes de inspección en materia de Desarrollo Urbano</t>
  </si>
  <si>
    <t xml:space="preserve">Elaborar dictámenes y preventivas sobre solicitudes de Licencias de Usos de Suelo,  Regimenes en Condominio, Casas Habitación, Trámites menores, Constancias de Obra Terminada </t>
  </si>
  <si>
    <t>Elaborar dictámenes y preventivas sobre solicitudes de licencias de la Ventanilla Única de Construcción (VUC)</t>
  </si>
  <si>
    <t>Atender solicitudes ciudadanas  que tienen como finalidad la obtención de los diversos trámites correspondientes a la Dirección</t>
  </si>
  <si>
    <t>GME</t>
  </si>
  <si>
    <t>Realizar reuniones o recorridos vecinales en materia de movilidad y seguridad vial</t>
  </si>
  <si>
    <t>Supervisar a obras de movilidad y espacio público</t>
  </si>
  <si>
    <t>Elaborar propuestas de normas y lineamientos para la movilidad, espacio público y seguridad vial</t>
  </si>
  <si>
    <t>Propuestas</t>
  </si>
  <si>
    <t>Elaborar dictámenes para la modificación de la infraestructura y dispositivos viales solicitadas por entidades o dependencias</t>
  </si>
  <si>
    <t>GME MOS</t>
  </si>
  <si>
    <t>Realizar mesas de trabajo para la participación de la comunidad y usuarios</t>
  </si>
  <si>
    <t>Mesas de trabajo</t>
  </si>
  <si>
    <t xml:space="preserve">Revisar proyectos a particulares </t>
  </si>
  <si>
    <t>Elaborar material digital</t>
  </si>
  <si>
    <t>Material digital</t>
  </si>
  <si>
    <t>Atender reuniones o eventos para la vinculación interinstitucional</t>
  </si>
  <si>
    <t xml:space="preserve">Realizar trazos en calle para ejecución de proyectos de movilidad </t>
  </si>
  <si>
    <t>Trazos</t>
  </si>
  <si>
    <t>Elaborar opiniones técnicas a peticiones de proyectos en el espacio público</t>
  </si>
  <si>
    <t>GME SEV</t>
  </si>
  <si>
    <t>Atender solicitudes ciudadanas en materia de movilidad y seguridad vial</t>
  </si>
  <si>
    <t>Pintar señalización horizontal  - pictogramas</t>
  </si>
  <si>
    <t>Piezas</t>
  </si>
  <si>
    <t>Pintar cruces o intersecciones</t>
  </si>
  <si>
    <t>Metros lineales</t>
  </si>
  <si>
    <t>Realizar mantenimiento a señales</t>
  </si>
  <si>
    <t>Instalar señales de tránsito</t>
  </si>
  <si>
    <t>Señales instaladas</t>
  </si>
  <si>
    <t>Rehabilitar cruces con semáforos</t>
  </si>
  <si>
    <t>Semáforos rehabilitados</t>
  </si>
  <si>
    <t>Realizar estudios para la intervención de las vías</t>
  </si>
  <si>
    <t>Estudios</t>
  </si>
  <si>
    <t>GDV</t>
  </si>
  <si>
    <t xml:space="preserve">Brindar atención a solicitudes de inspección y vigilancia en materia de protección ambiental para el control de la contaminación                                                                        </t>
  </si>
  <si>
    <t xml:space="preserve">Brindar atención a dictaminaciones en materia forestal                                                                       </t>
  </si>
  <si>
    <t>Brindar atención a dictaminaciones de lineamientos ambientales</t>
  </si>
  <si>
    <t xml:space="preserve">Brindar atención a dictaminaciones de anuncios                                                                        </t>
  </si>
  <si>
    <t xml:space="preserve">Brindar atención en ventanilla de desarrollo verde           </t>
  </si>
  <si>
    <t>GDV ACC</t>
  </si>
  <si>
    <t>Brindar atención especializada y personalizada en materia ambiental</t>
  </si>
  <si>
    <t>Realizar eventos, cursos o talleres sostenibles</t>
  </si>
  <si>
    <t>Realizar programas de gestión ambiental</t>
  </si>
  <si>
    <t>Programas</t>
  </si>
  <si>
    <t>Consolidar acuerdos de colaboración (locales o intrenacionales)</t>
  </si>
  <si>
    <t>Acuerdos</t>
  </si>
  <si>
    <t>Diseñar propuesta del reglamento de cambio climático</t>
  </si>
  <si>
    <t>Realizar diálogos abiertos por el Acuerdo Verde</t>
  </si>
  <si>
    <t>Diálogos</t>
  </si>
  <si>
    <t>GDV CIV</t>
  </si>
  <si>
    <t>Asignar arboles para su plantación</t>
  </si>
  <si>
    <t>Cantidad</t>
  </si>
  <si>
    <t>Realizar eventos de adopción de árboles</t>
  </si>
  <si>
    <t>Reforestar áreas verdes</t>
  </si>
  <si>
    <t>Reforestaciones</t>
  </si>
  <si>
    <t>Diseñar y/o re diseñar parques del municipio</t>
  </si>
  <si>
    <t>Diseños</t>
  </si>
  <si>
    <t>Gestionar el desarrollo de los parques diseñados</t>
  </si>
  <si>
    <t>GDV EFE</t>
  </si>
  <si>
    <t>Crear programas de gestión ambiental</t>
  </si>
  <si>
    <t>Consolidar acuerdos de colaboración</t>
  </si>
  <si>
    <t>Crear lineamientos de eficiencia energética, optimización de recursos y descarbonización en nuevas edificaciones</t>
  </si>
  <si>
    <t>Lineamientos</t>
  </si>
  <si>
    <t>Revisar procesos de trámites a petición de las áreas</t>
  </si>
  <si>
    <t>Implementar módulos digitales a petición de las áreas</t>
  </si>
  <si>
    <t>Realizar el plan de trabajo para incorporar la perspectiva de género dentro de la Secretaría de Desarrollo Urbano Sostenible</t>
  </si>
  <si>
    <t>443. Captura de pantalla 2/2</t>
  </si>
  <si>
    <t>428.Listado, plano (2/2)</t>
  </si>
  <si>
    <t>407.Diseñar y/o re diseñar parques del municipio 2/2</t>
  </si>
  <si>
    <t>421.Listado de expedientes estructurales</t>
  </si>
  <si>
    <t>423.Listado de expedientes geología</t>
  </si>
  <si>
    <t>422.Listado de expedientes hidrología</t>
  </si>
  <si>
    <t>424.Listado de expedientes vial fracc</t>
  </si>
  <si>
    <t>425.Listado de expedientes Vial Licencias</t>
  </si>
  <si>
    <t>429.Listado, plano (3/3)</t>
  </si>
  <si>
    <t>408.Gestionar el desarrollo de los parques diseñados 3/3</t>
  </si>
  <si>
    <t>390.Bitacora.1</t>
  </si>
  <si>
    <t>430. Minutas de reuniones, fotos (13/13)</t>
  </si>
  <si>
    <t>427.Listado de espedientes, plano (3/3)</t>
  </si>
  <si>
    <t>388.Reporte 2/2</t>
  </si>
  <si>
    <t>387.Reporte.1</t>
  </si>
  <si>
    <t>392.Estudio.1</t>
  </si>
  <si>
    <t>405.Realizar eventos de adopción de árboles</t>
  </si>
  <si>
    <t>399. Realizar eventos, cusros o talleres sostenibles 5/5</t>
  </si>
  <si>
    <t>410.Realizar eventos, cursos o talleres sostenibles</t>
  </si>
  <si>
    <t>389.Bitacora.1</t>
  </si>
  <si>
    <t>375.Bitacora.3/3</t>
  </si>
  <si>
    <t>384.Reporte.3/3</t>
  </si>
  <si>
    <t>406.Reforestar áreas verdes</t>
  </si>
  <si>
    <t>391.Resumen.1</t>
  </si>
  <si>
    <t>446. Diagrama de Flujo 2/2</t>
  </si>
  <si>
    <t>381.Revision.6/6</t>
  </si>
  <si>
    <t>377.Bitacora.3/3</t>
  </si>
  <si>
    <t>SIG</t>
  </si>
  <si>
    <t>GGD</t>
  </si>
  <si>
    <t>Realizar el reporte de ciberseguridad para diagnosticar, identificar y evaluar las áreas, controles y/o dominios que permitan definir acciones de mejora y protección</t>
  </si>
  <si>
    <t>Reporte</t>
  </si>
  <si>
    <t>Crear cuentas de correo electrónico con Gmail, mensajes instantáneos Chats, espacio de almacenamiento con Google Drive y administración de agenda con Google Calendar, que permita un manejo de información en la nube</t>
  </si>
  <si>
    <t>Cuentas</t>
  </si>
  <si>
    <t>GGD GOD</t>
  </si>
  <si>
    <t>Evaluar y dictaminar elementos interoperables para la adquisición de tecnologías de la información que requiera la Administración Pública Municipal</t>
  </si>
  <si>
    <t>Desarrollar servicios digitales para la Administración Pública</t>
  </si>
  <si>
    <t>Curar y liberar conjuntos de datos en el portal de datos abiertos</t>
  </si>
  <si>
    <t xml:space="preserve">Integrar capas en la infraestructura de datos espaciales </t>
  </si>
  <si>
    <t>Planear y/o gestionar proyectos antes de su fase de liberación</t>
  </si>
  <si>
    <t>Dar atención a solicitudes de soluciones digitales</t>
  </si>
  <si>
    <t>Generar reportes para la toma de decisiones basada en datos</t>
  </si>
  <si>
    <t>Validar mediante el otrogamiento de un reconocimiento las prácticas innovadoras más destacadas, de acuerdo a la convocatoria realizada</t>
  </si>
  <si>
    <t>Reconocimiento</t>
  </si>
  <si>
    <t>Realizar evento para educación de temas de Gobierno Digital</t>
  </si>
  <si>
    <t>SOI</t>
  </si>
  <si>
    <t>Dar atención a solicitudes de soporte de infraestructura</t>
  </si>
  <si>
    <t>Actualizar el respaldo de información fuera del centro de datos municipales</t>
  </si>
  <si>
    <t>Dar atención a solicitudes de plataformas o productos digitales que se encuentran operando en el municipio</t>
  </si>
  <si>
    <t>Realizar capacitaciones respecto al uso y generación de información de los sistemas municipales</t>
  </si>
  <si>
    <t>Realizar reporte de la medición de la satisfacción del usario por la atención a las solicitudes de soporte a sistemas y reportes o fallas de telecomunicaciones atendidas</t>
  </si>
  <si>
    <t>Realizar reporte de los usuarios inhabilitados en la conexión a la red inalámbrica del Municipio</t>
  </si>
  <si>
    <t>Usuarios</t>
  </si>
  <si>
    <t xml:space="preserve">Crear y/o actualizar lineamientos y/o políticas creados para la conexión de equipos a la red municipal  </t>
  </si>
  <si>
    <t>PAC</t>
  </si>
  <si>
    <t>Evaluar la factibilidad de los proyectos propuestos del Presupuesto Participativo</t>
  </si>
  <si>
    <t>Porcentual</t>
  </si>
  <si>
    <t>Realizar mapas colaborativos con metodología de diseño comunitario del espacio</t>
  </si>
  <si>
    <t>Mapeos</t>
  </si>
  <si>
    <t>Mantener la asistencia de la comunidad a las juntas vecinales realizadas</t>
  </si>
  <si>
    <t>Asistencia</t>
  </si>
  <si>
    <t>Realizar Audiencias Públicas en la temática gobierno abierto</t>
  </si>
  <si>
    <t xml:space="preserve">Audiencias </t>
  </si>
  <si>
    <t>Dar Atención a Información sobre Procedimiento de Restricción Vial</t>
  </si>
  <si>
    <t>Dar atención a las gestiones solicitadas vía el Call Center</t>
  </si>
  <si>
    <t>MER</t>
  </si>
  <si>
    <t>Coordinar las reuniones de seguimiento al Plan de implementación de la Organización para la Cooperación y el Desarrollo Económicos (OCDE)</t>
  </si>
  <si>
    <t>Reuniones</t>
  </si>
  <si>
    <t xml:space="preserve">Actualizar los procesos de los trámites y servicios involucrados </t>
  </si>
  <si>
    <t>Procesos</t>
  </si>
  <si>
    <t>Elaborar el Programa de Mejora Regulatoria</t>
  </si>
  <si>
    <t>Elaborar los informes de avance del Programa Anual de Mejora Regulatoria</t>
  </si>
  <si>
    <t xml:space="preserve">Informes  </t>
  </si>
  <si>
    <t>Dar atención a solicitudes de atención ciudadana recibidas en la Secretaría</t>
  </si>
  <si>
    <t>Cumplir con las Obligaciones de Transparencia de esta Dependencia</t>
  </si>
  <si>
    <t>Dar atención a las solicitudes de acceso a la información remitidas por la Unidad de Transparencia</t>
  </si>
  <si>
    <t>Monitorear interacciones de las redes sociales vigentes de la Dependencia</t>
  </si>
  <si>
    <t>Monitoreos</t>
  </si>
  <si>
    <t>Promover campañas informativas propuestas por la Secretaría Ejecutiva y la propia Dependencia.</t>
  </si>
  <si>
    <t>Realizar el plan de trabajo para incorporar la perspectiva de género dentro de la Secretaría de Innovación y Gobierno Abierto</t>
  </si>
  <si>
    <t>SDH</t>
  </si>
  <si>
    <t>GPB</t>
  </si>
  <si>
    <t>Formular y/o actualizar reglas de operación de los programas a su cargo</t>
  </si>
  <si>
    <t>Realizar reuniones de seguimiento mensual para coadyuvar en el cumplimiento de las políticas, líneamientos y acciones establecidas por las distintas direcciones de la Secretaria</t>
  </si>
  <si>
    <t>448. Minuta de trabajo</t>
  </si>
  <si>
    <t>Dar cumplimiento a los compromisos generados a partir de las necesidades identificadas de las direcciones a cargo</t>
  </si>
  <si>
    <t>449.Minuta de trabajo</t>
  </si>
  <si>
    <t>Realizar acompañamientos técnicos a partir de la detección de necesidades de las direcciones a cargo</t>
  </si>
  <si>
    <t>450.Ficha técnica</t>
  </si>
  <si>
    <t>GPB SAL</t>
  </si>
  <si>
    <t>Brindar atenciones de salud a las personas en los centros de salud del municipio de Monterrey</t>
  </si>
  <si>
    <t>465. Padrón de personas beneficiarias</t>
  </si>
  <si>
    <t>Realizar acciones (talleres/capacitaciones/pláticas) dirigidas a la comunidad en temas de salud, prevención y autocuidado</t>
  </si>
  <si>
    <t>466. Fichas técnicas 6-6</t>
  </si>
  <si>
    <t>Realizar talleres, capacitaciones o pláticas a la comunidad en temas de salud sexual, prevención y autocuidado</t>
  </si>
  <si>
    <t>Talleres, capacitaciones o pláticas</t>
  </si>
  <si>
    <t xml:space="preserve">467. Ficha técnica </t>
  </si>
  <si>
    <t>Brindar atención psicológica a las personas en los centros de salud del municipio de Monterrey</t>
  </si>
  <si>
    <t>GPB EDU</t>
  </si>
  <si>
    <t>Realizar sesiones del Consejo de Participación Ciudadana en Educación para apoyar a escuelas públicas de educación básica del municipio de Monterrey</t>
  </si>
  <si>
    <t xml:space="preserve">Realizar feria de becas y opciones educativas de nivel medio superior y superior.  </t>
  </si>
  <si>
    <t>Feria</t>
  </si>
  <si>
    <t xml:space="preserve">Realizar talleres en ferias de servicios y otros eventos/espacios en el municipio de Monterrey </t>
  </si>
  <si>
    <t>Establecer acuerdos con actores claves para facilitar servicios a las infancias de 0 a 5 años y/o sus personas cuidadoras</t>
  </si>
  <si>
    <t>Alianzas</t>
  </si>
  <si>
    <t>GPB CUL</t>
  </si>
  <si>
    <t>Realizar acciones que promuevan la participación de las personas en actividades artisticas y culturales (artes interpretativas, visuales y musicales)</t>
  </si>
  <si>
    <t xml:space="preserve"> 457.Fichas técnicas 9-9</t>
  </si>
  <si>
    <t>Incentivar la participación de las personas en las proyecciones interactivas "Corazón de Monterrey" para el conocimiento y apreción de la historia comunitaria, patrimonio cultural y valores culturales</t>
  </si>
  <si>
    <t>Promedio</t>
  </si>
  <si>
    <t>Realizar exposiciones artísticas y culturales en los espacios públicos para fomentar la participación de las personas y el conocimiento y apreción de la historia comunitaria, patrimonio cultural y valores culturales</t>
  </si>
  <si>
    <t>GPB CFD</t>
  </si>
  <si>
    <t>Realizar eventos deportivos para promover la cultura física y el deporte</t>
  </si>
  <si>
    <t>Participar en el desfile civico deportivo y militar de la Revolución Mexicana para promover el deporte y la recreación</t>
  </si>
  <si>
    <t>Desfiles</t>
  </si>
  <si>
    <t>Brindar apoyos a deportistas en especie</t>
  </si>
  <si>
    <t>Realizar capacitaciones a entrenadores deportivos</t>
  </si>
  <si>
    <t xml:space="preserve">Realizar torneos deportivos de distintas disciplinas en colonias del municipio de Monterrey </t>
  </si>
  <si>
    <t>Torneos</t>
  </si>
  <si>
    <t>IGS</t>
  </si>
  <si>
    <t xml:space="preserve">Realizar sesiones y actividades extraordinarias del Consejo de la Niñez en las que se colabore con dependencias y entidades municipales de Monterrey así como otros actores estratégicos </t>
  </si>
  <si>
    <t>Elaborar de documentos que permitan la transversalización de la perspectiva de género e igualdad sustantiva a fin de prevenir, atender, sancionar y erradicar la violencia de género, discriminación hacia la población en situación de movilidad, personas en situación de calle, personas con discapacidad, personas adultas mayores, personas de la comunidad LGBTTTIQ+, personas indígenas, mujeres y cualquier otro grupo en situación de vulnerabilidad en el Municipio.</t>
  </si>
  <si>
    <t>Documentos</t>
  </si>
  <si>
    <t>Realizar eventos  sobre la promoción de prácticas con perspectiva de género e igualdad sustantiva en Monterrey</t>
  </si>
  <si>
    <t>VII</t>
  </si>
  <si>
    <t>Establecer colaboraciones con actores estratégicos a sesiones de Consejo para trabajar en conjunto con la SDHIS</t>
  </si>
  <si>
    <t>Colaboraciones</t>
  </si>
  <si>
    <t>Concluir trámites de testamentos</t>
  </si>
  <si>
    <t>474. Padrón de personas beneficiarias</t>
  </si>
  <si>
    <t xml:space="preserve">Realizar entrega de testamentos </t>
  </si>
  <si>
    <t>475. Padrón de personas beneficiarias</t>
  </si>
  <si>
    <t>Realizar juicios sucesorios de intestado especial, en donde la ciudadanía tenga una certeza jurídica para la adjudicación de los bienes de la persona fallecida a favor de que justifiquen su parentesco con el dueño de la propiedad</t>
  </si>
  <si>
    <t>476. Padrón de personas beneficiarias</t>
  </si>
  <si>
    <t>Realizar trámites de juicios sucesorios testamentarios especiales, en donde la ciudadanía tenga certeza jurídica para la adjudicación de los bienes de la persona fallecida, a favor de que los herederos legítimos que se desprendan del testamento y justifiquen serlo, según la voluntad expresa por el testador</t>
  </si>
  <si>
    <t>477. Padrón de personas beneficiarias</t>
  </si>
  <si>
    <t>Realizar juicios de identidad (trámites de diligencias de jurisdicción voluntaria sobre información ad-perpetuam), para que la ciudadanía aclare y justifique las discrepancias que existen en cuanto nombre y apellido de una persona</t>
  </si>
  <si>
    <t>478. Padrón de personas beneficiarias</t>
  </si>
  <si>
    <t>Realizar trámites de rectificación de actas para que la ciudadanía cuente con la documentación correcta para la realización de sus trámites</t>
  </si>
  <si>
    <t>479. Padrón de personas beneficiarias</t>
  </si>
  <si>
    <t>Realizar juicios sucesorios de transmisión hereditaria del patrimonio familiar</t>
  </si>
  <si>
    <t>480. Padrón de personas beneficiarias</t>
  </si>
  <si>
    <t>Brindar asesorías jurídicas para asesorar a la ciudadanía sobre diversos temas jurídicos</t>
  </si>
  <si>
    <t>481. Padrón de personas beneficiarias</t>
  </si>
  <si>
    <t>Realizar acciones en materia de escrituración</t>
  </si>
  <si>
    <t>482. Padrón de personas beneficiarias</t>
  </si>
  <si>
    <t>Diseñar protocolo de atención emergente a personas en situación de vulnerbilidad.</t>
  </si>
  <si>
    <t>Realizar requerimientos en materia de adquisiciones, recursos humanos y mantenimiento de las Unidades Administrativas</t>
  </si>
  <si>
    <t>484. Base de datos de requerimientos recibidos y atendidos a través de oficio</t>
  </si>
  <si>
    <t>Atender solicitudes ciudadanas a través de las distintas direcciones de las Unidades Administrativas</t>
  </si>
  <si>
    <t>486. Base de Datos Sentral</t>
  </si>
  <si>
    <t>Canalizar solicitudes ciudadanas a instituciones públicas, privadas u OSC´s</t>
  </si>
  <si>
    <t>487. Base de Datos ACSDHIS</t>
  </si>
  <si>
    <t>488. Oficios de contestación de Transparencia 8-8</t>
  </si>
  <si>
    <t>Realizar el plan de trabajo para incorporar la perspectiva de género dentro de la Secretaría de Desarrollo Humano e Igualdad Sustantiva</t>
  </si>
  <si>
    <t>490. Oficios de contestación 4/4</t>
  </si>
  <si>
    <t>488. Base de Datos Sentral</t>
  </si>
  <si>
    <t>470. Padrón de personas beneficiarias</t>
  </si>
  <si>
    <t>467. Padrón de personas beneficiarias</t>
  </si>
  <si>
    <t>489. Base de Datos ACSDHIS</t>
  </si>
  <si>
    <t>451.Minuta de trabajo</t>
  </si>
  <si>
    <t>468. Fichas técnicas 2/2</t>
  </si>
  <si>
    <t>452.Ficha técnica</t>
  </si>
  <si>
    <t>461.FICHAS TECNICAS 2-2</t>
  </si>
  <si>
    <t>486. Base de datos de requerimientos recibidos y atendidos a través de oficio</t>
  </si>
  <si>
    <t>450. Minuta de trabajo</t>
  </si>
  <si>
    <t>469. Ficha técnica</t>
  </si>
  <si>
    <t>DIF</t>
  </si>
  <si>
    <t>GEN</t>
  </si>
  <si>
    <t>Realizar reportes estádisticos del SDIF para la mejora continua</t>
  </si>
  <si>
    <t>EstDIF Enero</t>
  </si>
  <si>
    <t>Realizar reportes de eventos públicos por el SDIF</t>
  </si>
  <si>
    <t>Eventos Enero</t>
  </si>
  <si>
    <t>Realizar juntas y eventos para voluntarios para fortalecer el núcleo familiar</t>
  </si>
  <si>
    <t>Juntas y Eventos</t>
  </si>
  <si>
    <t>Junta</t>
  </si>
  <si>
    <t xml:space="preserve">Realizar pláticas de superación personal, talleres y manualidades impartidas por voluntarios </t>
  </si>
  <si>
    <t>Realizar recorridos en colonias para la promoción del voluntariado</t>
  </si>
  <si>
    <t>GEN INF</t>
  </si>
  <si>
    <t>Realizar visitas domiciliarias</t>
  </si>
  <si>
    <t>Visitas domiciliarias</t>
  </si>
  <si>
    <t>Realizar talleres preventivos y remediales a niñas, niños, adolescentes y familias</t>
  </si>
  <si>
    <t>Talleres preventivos y remediales</t>
  </si>
  <si>
    <t>Realizar brigadas y recorridos</t>
  </si>
  <si>
    <t>Brigadas y recorridos</t>
  </si>
  <si>
    <t>Realizar eventos, brigadas, reuniones plenaria, juntas bilaterales y celebraciones conmemorativas</t>
  </si>
  <si>
    <t>Eventos, reuniones,plenarias, juntas, celebraciones</t>
  </si>
  <si>
    <t>Realizar orientaciones sociales, psicológicas, jurídicas, médicas y nutricionales</t>
  </si>
  <si>
    <t>Orientaciones sociales,psicológicas, jurídicas</t>
  </si>
  <si>
    <t xml:space="preserve">Atender los reportes de vulneración de derechos de niñas, niños y adolescentes </t>
  </si>
  <si>
    <t>Listado de reportes de vilneración de derechos</t>
  </si>
  <si>
    <t xml:space="preserve">Atender los reportes de seguimiento recibidos por la Procuraduría de Protección de Niñas, Niños  Adolescentes del Estado y otras Autoridades </t>
  </si>
  <si>
    <t>Reportes de seguimiento de PPNNA</t>
  </si>
  <si>
    <t>Realizar visitas de seguimiento a casos de vulneración de derechos atendidos por la Defensoría Municipal</t>
  </si>
  <si>
    <t>Visitas a casos para seguimiento de reportes</t>
  </si>
  <si>
    <t>Realizar entrevistas y/o evaluaciones por el equipo multidiscipliario durante la atención a los reportes de vulneración de derechos de niñas, niños y adolescentes</t>
  </si>
  <si>
    <t>Entrevistas y/o evaluaciones realizadas</t>
  </si>
  <si>
    <t>Realizar actividades para la promoción de los derechos de niñas, niños y adolescentes.</t>
  </si>
  <si>
    <t>Calendarización de actividades para la promoción de servicios</t>
  </si>
  <si>
    <t>GEN APA</t>
  </si>
  <si>
    <t>No hay reporte</t>
  </si>
  <si>
    <t>CBF</t>
  </si>
  <si>
    <t xml:space="preserve">Realizar cursos y talleres productivos </t>
  </si>
  <si>
    <t xml:space="preserve">Organizar eventos recreativos que fomenten la participación de las familias </t>
  </si>
  <si>
    <t>Capacitar al personal en habilidades para el ejercicio de su función</t>
  </si>
  <si>
    <t xml:space="preserve">Realizar brigadas de Bienestar Integral </t>
  </si>
  <si>
    <t>Brigadas</t>
  </si>
  <si>
    <t xml:space="preserve">Realizar conferencias o talleres de desarrollo humano </t>
  </si>
  <si>
    <t>Conferencias</t>
  </si>
  <si>
    <t>AIP</t>
  </si>
  <si>
    <t>Impartir sesiones en el programa de formación musical</t>
  </si>
  <si>
    <t>Realizar sesiones de consejo consultivo</t>
  </si>
  <si>
    <t>Realizar reportes de volantes de la Secretaría Ejecutiva atendidos</t>
  </si>
  <si>
    <t xml:space="preserve"> Reporte de volantes</t>
  </si>
  <si>
    <t>Atender solicitudes ciudadanas recibidas en el SDIF</t>
  </si>
  <si>
    <t>Informe Sentral</t>
  </si>
  <si>
    <t>Atender oficios de control interno</t>
  </si>
  <si>
    <t>Control Interno</t>
  </si>
  <si>
    <t>Realizar seguimiento a los procesos documentados</t>
  </si>
  <si>
    <t>Oficio DG01792023</t>
  </si>
  <si>
    <t>Dar seguimiento a las solicitudes de mantenimiento correctivo y preventivo a espacios SDIF</t>
  </si>
  <si>
    <t>Mantenimiento Edificios</t>
  </si>
  <si>
    <t>Dar seguimiento a las solicitudes de mantenimiento correctivo y preventivo a vehículos SDIF</t>
  </si>
  <si>
    <t>Mantenimiento Vehicular</t>
  </si>
  <si>
    <t>Atender reportes del estatus de almacén general</t>
  </si>
  <si>
    <t>Almacen General</t>
  </si>
  <si>
    <t xml:space="preserve">Atender reportes del estatus de patrimonio </t>
  </si>
  <si>
    <t>Patrimonio</t>
  </si>
  <si>
    <t>Atender solicitudes correctivas y preventivas de informática</t>
  </si>
  <si>
    <t>Informatica</t>
  </si>
  <si>
    <t>Atender solicitudes requeridas de necesidades de capacitación</t>
  </si>
  <si>
    <t>RH Capacitaciones</t>
  </si>
  <si>
    <t>Realizar el plan de trabajo para incorporar la perspectiva de género dentro del Sistema para el Desarrollo Integral de la Familia</t>
  </si>
  <si>
    <t>Consejo consultivo</t>
  </si>
  <si>
    <t>Oficio SEJ-PEP/153/2023</t>
  </si>
  <si>
    <t>SEJ</t>
  </si>
  <si>
    <t>COJ</t>
  </si>
  <si>
    <t>Canalizar escritos dirigidos al Presidente Municipal</t>
  </si>
  <si>
    <t>Se adjunta evidencia</t>
  </si>
  <si>
    <t>Analizar instrumentos juridicos para previa firma del Presidente Municipal</t>
  </si>
  <si>
    <t xml:space="preserve">Realizar cumplimiento mensual de obligaciones de Transparencia </t>
  </si>
  <si>
    <t>Obligaciones</t>
  </si>
  <si>
    <t>GSE</t>
  </si>
  <si>
    <t>Realizar registro de las difusiones de programas, eventos y proyectos, en base a las solicitudes recibidas de las Secretarías</t>
  </si>
  <si>
    <t>Validar reuniones realizadas para capacitar a los enlaces de comunicación, sobre la Estrategía de Comunicación y el Plan Anual</t>
  </si>
  <si>
    <t>Verificar que los eventos cuenten con su ficha que cumpla de acuerdo a los lineamientos e infrestructura</t>
  </si>
  <si>
    <t>Verificar que los eventos cumplan con los protocolos definidos</t>
  </si>
  <si>
    <t>GSE PAR</t>
  </si>
  <si>
    <t>Realizar registro de los documentos  firmados por el Presidente Municipal</t>
  </si>
  <si>
    <t>GSE PRI</t>
  </si>
  <si>
    <t>Realizar registro de los eventos realizados por las Secretarías que cumplan con lo estipulado en la ficha técnica.</t>
  </si>
  <si>
    <t>GSE RPG</t>
  </si>
  <si>
    <t>Atender invitaciones recibidas</t>
  </si>
  <si>
    <t>Invitaciones recibidas</t>
  </si>
  <si>
    <t xml:space="preserve">Programar eventos en la agenda pública del Presidente Municipal </t>
  </si>
  <si>
    <t xml:space="preserve">Agenda pública </t>
  </si>
  <si>
    <t>Redactar fichas técnicas</t>
  </si>
  <si>
    <t>Fichas redactadas</t>
  </si>
  <si>
    <t>Convocar a funcionarias y funcionarios para que acudan a eventos específicos</t>
  </si>
  <si>
    <t>Convocatorias vía WA</t>
  </si>
  <si>
    <t>Redactar cartas de disculpas, agradecimientos o reconocimiento de acciones realizadas por instituciones o la ciudadanía</t>
  </si>
  <si>
    <t>Cartas redactadas</t>
  </si>
  <si>
    <t>Atender invitados especiales</t>
  </si>
  <si>
    <t>GSE COS</t>
  </si>
  <si>
    <t>Cubrir eventos por prensa</t>
  </si>
  <si>
    <t>Realizar difusiones escritas (boletines) en medios digitales</t>
  </si>
  <si>
    <t xml:space="preserve">Realizar de difusiones escritas (boletines) en radio </t>
  </si>
  <si>
    <t>Realizar de difusiones escritas (boletines) en televisión</t>
  </si>
  <si>
    <t xml:space="preserve">Realizar de difusiones escritas (boletines) en desplegados de prensa </t>
  </si>
  <si>
    <t>GSE GEL</t>
  </si>
  <si>
    <t>Atender eventos  solcitados por las dependencias</t>
  </si>
  <si>
    <t>Oficios</t>
  </si>
  <si>
    <t>Atender solicitudes de apoyo a ciudadanos  previa autorización de la SE</t>
  </si>
  <si>
    <t>Atender eventos de acuerdo a  especificaciones requeridas</t>
  </si>
  <si>
    <t>PEP</t>
  </si>
  <si>
    <t>Actualizar la calendarización de proyectos</t>
  </si>
  <si>
    <t>Dar seguimiento a los ejes transversales derivados del Plan Municipal de Desarrollo</t>
  </si>
  <si>
    <t>Seguimientos</t>
  </si>
  <si>
    <t>Dar seguimiento a los proyectos estratégicos y especiales de la Administración Pública Municipal</t>
  </si>
  <si>
    <t>Realizar los reportes de avance de indicadores del Plan Municipal de Desarrollo</t>
  </si>
  <si>
    <t xml:space="preserve">Realizar reportes de indicadores de Programas Presupuestarios </t>
  </si>
  <si>
    <t>Realizar reportes de indicadores de Programas Operativos Anuales</t>
  </si>
  <si>
    <t>Realizar plan de trabajo de procesos documentados 2023</t>
  </si>
  <si>
    <t>Realizar el plan de trabajo para incorporar la perspectiva de género dentro de la Secretaría Ejecutiva</t>
  </si>
  <si>
    <t>AII</t>
  </si>
  <si>
    <t>Actualizar el directorio de fuentes de financiamiento nacionales e internacionales</t>
  </si>
  <si>
    <t>Realizar foros de trabajo y discusión de temas estratégicos</t>
  </si>
  <si>
    <t>Foros</t>
  </si>
  <si>
    <t>Consolidar alianzas entre el municipio y organismos nacionales e internacionales</t>
  </si>
  <si>
    <t>Realizar giras interinstitucionales e internacionales</t>
  </si>
  <si>
    <t>Giras</t>
  </si>
  <si>
    <t>ATC</t>
  </si>
  <si>
    <t>Brindar orientaciones en los Centros de Atención Municipal</t>
  </si>
  <si>
    <t>Registro de orientaciones en excel</t>
  </si>
  <si>
    <t>Brindar atencion por medio del 072</t>
  </si>
  <si>
    <t>Registro de folios recibidos  en Sistema Sentral</t>
  </si>
  <si>
    <t>Brindar atención por medio del Chatbot</t>
  </si>
  <si>
    <t>Brindar atención por medio de Junta Vecinal</t>
  </si>
  <si>
    <t>Brindar atención por medio de Recorrido en tu Colonia</t>
  </si>
  <si>
    <t>Brindar atención por medio de Miercoles de atencion ciudadana</t>
  </si>
  <si>
    <t>Aplicar encuestas de satisfacción en miercóles ciudadano</t>
  </si>
  <si>
    <t>Registro de encuestas en excel</t>
  </si>
  <si>
    <t>Brindar atención en el trámite de Gestoría externa</t>
  </si>
  <si>
    <t>Copia de oficio de gestoría  hacia la paraestatal</t>
  </si>
  <si>
    <t>COA</t>
  </si>
  <si>
    <t>Realizar mensajes y discursos para la persona titular de la Presidencia Municipal.</t>
  </si>
  <si>
    <t>Evidencia disponible en el Drive (16/16).</t>
  </si>
  <si>
    <t>Realizar informes estadísticos y cualitativos, para presentar a la persona titular de la Presidencia Municipal, sobre las actividades que desarrolla el Municipio.</t>
  </si>
  <si>
    <t>Evidencia disponible en el Drive (31/31).</t>
  </si>
  <si>
    <t>Brindar atención a solicitudes de apoyo técnico para elaborar y/o ajustar Reglamentos para el Municipio de Monterrey.</t>
  </si>
  <si>
    <t>Evidencia disponible en el Drive (2/2).</t>
  </si>
  <si>
    <t xml:space="preserve">Brindar atención a solicitudes de acompañamiento a dependencias que solicitan apoyo técnico. </t>
  </si>
  <si>
    <t>Evidencia disponible en el Drive (9/9).</t>
  </si>
  <si>
    <t>IJR</t>
  </si>
  <si>
    <t>Realizar actividades, talleres y conferencias enfocadas en promover la inserción escolar a través de la orientación vocacional</t>
  </si>
  <si>
    <t>Actividades, talleres o conferencias</t>
  </si>
  <si>
    <t>Lista de Asistencia y Evidencia Multimedia</t>
  </si>
  <si>
    <t>Realizar ferias y exposiciones de oferta educativa de nivel medio superior y superior</t>
  </si>
  <si>
    <t>Ferias y exposiciones</t>
  </si>
  <si>
    <t>Brindar apoyos escolares como becas, útiles y libros para continuar con sus preparación academica</t>
  </si>
  <si>
    <t xml:space="preserve">Apoyos  </t>
  </si>
  <si>
    <t>Brindar y gestionar apoyos para la movilidad escolar nacional e internacional</t>
  </si>
  <si>
    <t xml:space="preserve">Realizar conferencias "Sesiones de Éxito" </t>
  </si>
  <si>
    <t>Realizar talleres y actividades que promuevan el emprendimiento entre las juventudes</t>
  </si>
  <si>
    <t>Talleres y actividades</t>
  </si>
  <si>
    <t>Publicar la convocatoria  de ingreso al Bootcamp de emprendimiento joven</t>
  </si>
  <si>
    <t>Convocatoria</t>
  </si>
  <si>
    <t>Realizar un bootcamp de emprendimiento de cuatro modulos dirigido a jovenes.</t>
  </si>
  <si>
    <t>Nivel de bootcamp</t>
  </si>
  <si>
    <t xml:space="preserve">Realizar mercaditos emprendedores "Líderes Emprendiendo" </t>
  </si>
  <si>
    <t>Mercaditos</t>
  </si>
  <si>
    <t>Realizar el evento de presentación de emprendimientos jovenes "Pitch Summit: Donde los emprendedores comienzan"</t>
  </si>
  <si>
    <t>Evento</t>
  </si>
  <si>
    <t xml:space="preserve">Realizar pintas conjuntas y expos de arte urbano "Monterrey a Color" </t>
  </si>
  <si>
    <t>Pintas colectivas</t>
  </si>
  <si>
    <t>Apoyar con insumos y espacios para la realización de su arte a artistas urbanos a través de "ReUrbanizArte MTY"</t>
  </si>
  <si>
    <t xml:space="preserve">Brindar conferencias y talleres que promuevan la salud mental </t>
  </si>
  <si>
    <t>Conferencias o talleres</t>
  </si>
  <si>
    <t>Brindar atención psicológica individual a las juventudes</t>
  </si>
  <si>
    <t>Bitacora</t>
  </si>
  <si>
    <t xml:space="preserve">Realizar conferencias y talleres que promuevan la salud nutricia </t>
  </si>
  <si>
    <t>Conferencias y talleres</t>
  </si>
  <si>
    <t>Implementar programas de salud nutricional "Reto Juventudes Sanas"</t>
  </si>
  <si>
    <t xml:space="preserve">Crear huertos escolares </t>
  </si>
  <si>
    <t>Huertos</t>
  </si>
  <si>
    <t xml:space="preserve">Impartir conferencias y talleres que promuevan la educación sexual y reproductiva </t>
  </si>
  <si>
    <t>Impartir cursos y seminarios de defensa personal</t>
  </si>
  <si>
    <t>Cursos o seminarios</t>
  </si>
  <si>
    <t>Realizar torneos "Grita InjuRe"</t>
  </si>
  <si>
    <t xml:space="preserve">Torneos </t>
  </si>
  <si>
    <t>Implementar clubs de lectura escolares</t>
  </si>
  <si>
    <t>Clubs</t>
  </si>
  <si>
    <t>Realizar reuniones de los clubs de lectura "Morras Leyendo Morras" y "Circulo de Lectura InjuRe!</t>
  </si>
  <si>
    <t xml:space="preserve">Realizar talleres de redacción literaria </t>
  </si>
  <si>
    <t>Realizar talleres de pintura</t>
  </si>
  <si>
    <t xml:space="preserve">Realizar talleres de graffiti </t>
  </si>
  <si>
    <t>Atender a las juventudes en los Centros de la Juventud instalados y operados por el InjuRe</t>
  </si>
  <si>
    <t>Organizar un evento de simulación de Modelo de Naciones Unidas que una a los clubs formados en escuelas</t>
  </si>
  <si>
    <t>Integrar a las juventudes dentro de los Comités Juveniles "Banqueteras"</t>
  </si>
  <si>
    <t>Jovenes</t>
  </si>
  <si>
    <t>Atender las solicitudes ciudadanas recibidas Instituto de la Juventud Regia</t>
  </si>
  <si>
    <t xml:space="preserve">Plataforma Sentral </t>
  </si>
  <si>
    <t>Atender las solicitudes de transparencia recibidas por el Instituto de la Juventud Regia</t>
  </si>
  <si>
    <t>Documento Plataforma Nacional de Transparencia</t>
  </si>
  <si>
    <t>Realizar el plan de trabajo para incorporar la perspectiva de género dentro del Instituto de la Juventud Regia</t>
  </si>
  <si>
    <t>573. Asesorias Academicas</t>
  </si>
  <si>
    <t>572. Ferias y Exposiciones de Oferta Educativa</t>
  </si>
  <si>
    <t>574. Actividades, Talleres y Conferencias de Mejoramiento Academico</t>
  </si>
  <si>
    <t>580. Aprendiendo a Emprender</t>
  </si>
  <si>
    <t>582. Sesion de Éxito Infinity Super App</t>
  </si>
  <si>
    <t>583. Platica entre Lideres</t>
  </si>
  <si>
    <t>587. Apoyos Entregados ReUrbanizarte</t>
  </si>
  <si>
    <t>588. Conferencias y Talleres</t>
  </si>
  <si>
    <t>589. Atencion Psicologica</t>
  </si>
  <si>
    <t>593. Conferencias y Talleres</t>
  </si>
  <si>
    <t>596. Taller de Defensa Personal</t>
  </si>
  <si>
    <t>595. Torneos Grita INJURE</t>
  </si>
  <si>
    <t>600. Club de Lectura Escolar</t>
  </si>
  <si>
    <t>601. Talleres de Pintura</t>
  </si>
  <si>
    <t>602. Taller de Grafitti</t>
  </si>
  <si>
    <t>603. Clases de LSM</t>
  </si>
  <si>
    <t>605. Clubs de Debate y Simulacion</t>
  </si>
  <si>
    <t>608. Consulta Juventudes</t>
  </si>
  <si>
    <t>610. Atencion a Solicitudes Ciudadanas</t>
  </si>
  <si>
    <t>611. Atencion a Solicitudes de Transparencia</t>
  </si>
  <si>
    <t>Ev 267. Oficios de Gestoría</t>
  </si>
  <si>
    <t xml:space="preserve">Ev 263  Juntas Vecinales </t>
  </si>
  <si>
    <t>Ev 265  Miercoles</t>
  </si>
  <si>
    <t xml:space="preserve">Ev 264  Recorridos </t>
  </si>
  <si>
    <t>Ev 261 Reporte   072</t>
  </si>
  <si>
    <t>Ev 262   Chatbot</t>
  </si>
  <si>
    <t xml:space="preserve">Ev 260 Orientaciones </t>
  </si>
  <si>
    <t xml:space="preserve">Ev 266  Encuesta MAC </t>
  </si>
  <si>
    <t>IMR</t>
  </si>
  <si>
    <t>Sensibilizar a las personas titulares de las dependencias municipales</t>
  </si>
  <si>
    <t>Personas</t>
  </si>
  <si>
    <t>Brindar capacitación en perspectiva de género y derechos humanos de las mujeres, niñas y adolescentes al funcionariado de la Administración Pública Municipal y Paramunicipal</t>
  </si>
  <si>
    <t>Realizar un evento de divulgación académica en temas de género y derechos humanos de las mujeres</t>
  </si>
  <si>
    <t>Elaborar un instrumento de evaluación de la Perspectiva de Género con enfoque interseccional</t>
  </si>
  <si>
    <t>Instrumento</t>
  </si>
  <si>
    <t>Emitir un reporte o análisis de evaluación de la Perspectiva de Género con enfoque interseccional levantada en la Administración Pública Municipal</t>
  </si>
  <si>
    <t>Atender solicitudes y asesorías en materia de género de la Administración Pública Municipal y Paramunicipal</t>
  </si>
  <si>
    <t>Capacitar en materia de género a las Unidades de Igualdad de Género</t>
  </si>
  <si>
    <t>Realizar acciones orientadas a crear un ambiente de igualdad laboral y no discriminación en el IMMR</t>
  </si>
  <si>
    <t>Realizar recomendaciones y propuestas en materia de igualdad laboral y no discriminación a las áreas de la Administración Pública Municipal y Paramunicipal</t>
  </si>
  <si>
    <t>Realizar eventos de la promoción de la igualdad de género en el ámbito económico y comunitario</t>
  </si>
  <si>
    <t xml:space="preserve">Sensibilizar a la ciudadanía con respecto al tema de la prevención de la violencia en razón de género por medio de charlas informativas </t>
  </si>
  <si>
    <t>Pláticas</t>
  </si>
  <si>
    <t>Atender solicitudes de informes por el Gobierno del Estado, en relación a la Alerta de Violencia de Género contra las Mujeres.</t>
  </si>
  <si>
    <t>Elaborar informes del recurso de la Alerta de Violencia de Género contra las Mujeres (AVGM)</t>
  </si>
  <si>
    <t>Informe</t>
  </si>
  <si>
    <t>Elaborar lineamientos para una evaluación de impacto de la Alerta de Violencia de Género contra las Mujeres (AVGM)</t>
  </si>
  <si>
    <t>Documento de lineamientos</t>
  </si>
  <si>
    <t>Realizar informe de seguimiento a campaña permanente de prevención de las violencias contra las mujeres</t>
  </si>
  <si>
    <t>Intervenir escuelas y espacios no escolarizados de Monterrey con los programas No es No y Piensa Igualitario.</t>
  </si>
  <si>
    <t>Intervenciones</t>
  </si>
  <si>
    <t>Capacitar personal de escuelas y espacios no escolarizados para la implementación del programa Piensa Igualitario</t>
  </si>
  <si>
    <t>Beneficiar personas mediante la implementación del programa Piensa Igualitario en el municipio de Monterrey</t>
  </si>
  <si>
    <t>Certificar instructoras/es de No es No</t>
  </si>
  <si>
    <t>Instructoras/es</t>
  </si>
  <si>
    <t>Beneficiar personas mediante la implementación del programa No es No en el Municipio de Monterrey</t>
  </si>
  <si>
    <t>616. Capacitacion Interinstitucional</t>
  </si>
  <si>
    <t>622. Reporte Bimetral 1</t>
  </si>
  <si>
    <t>Sin evidencia ni comentarios.</t>
  </si>
  <si>
    <t>624. Modulos en Ferias de Servicio</t>
  </si>
  <si>
    <t>IMPLANC</t>
  </si>
  <si>
    <t>Realizar el proceso de consulta pública y escucha ciudadana y difusión en elaboración  del Plan Estratégico Monterrey 2040</t>
  </si>
  <si>
    <t>Realizar el proceso de consulta pública y escucha ciudadana y difusión en elaboración del Plan Municipal de Desarrollo Urbano 2040.</t>
  </si>
  <si>
    <t xml:space="preserve">Proceso de consulta y mesas técnicas y de escucha ciudadana para la elaboración del documento técnico de la Estrategia del Plan de Resiliencia para la ciudad de Monterrey. </t>
  </si>
  <si>
    <t>Realizar el proceso de consulta pública y escucha ciudadana,  acompañamiento de expertos y difusión en la elaboración del Plan Maestro del Centro Metropolitano</t>
  </si>
  <si>
    <t>Diseño y elaboración de Proyectos Ejecutivos de Corredores Verdes para la ciudad de Monterrey.</t>
  </si>
  <si>
    <t>Realizar el plan de trabajo para incorporar la perspectiva de género dentro del IMPLANC</t>
  </si>
  <si>
    <t>FIDETEC</t>
  </si>
  <si>
    <t>Realizar reporte de Informe de Avance de Gestión Financiera</t>
  </si>
  <si>
    <t>Realizar reporte de Informe de Cuenta Pública</t>
  </si>
  <si>
    <t>Realizar reporte de Informe del Sistema de Evaluaciones de la Armonización Contable (SEvAC)</t>
  </si>
  <si>
    <t>FIDEM</t>
  </si>
  <si>
    <t>640. Contrato 1/1</t>
  </si>
  <si>
    <t>541. Observaciones 1de1</t>
  </si>
  <si>
    <t>542. Auditorías 1de1</t>
  </si>
  <si>
    <t>544. Difusión 1de1</t>
  </si>
  <si>
    <t>547. Verificaciones 1de1</t>
  </si>
  <si>
    <t>548. Declaraciones 1de1</t>
  </si>
  <si>
    <t>549. Denuncias 1de1</t>
  </si>
  <si>
    <t>550. IPRAs 1de1</t>
  </si>
  <si>
    <t>551. IPRAs Comisión 1de1</t>
  </si>
  <si>
    <t>No se programó ejecución para este periodo.</t>
  </si>
  <si>
    <t>554. Base de Datos Solicitudes enero 1de1</t>
  </si>
  <si>
    <t>555. Base de Datos Solicitudes enero 1de1</t>
  </si>
  <si>
    <t>556. Verificación Obligaciones 1de1</t>
  </si>
  <si>
    <t>559. Oficio Caja Chica 1de1</t>
  </si>
  <si>
    <t>561. Facturas 1de1</t>
  </si>
  <si>
    <t>562. Oficio Solicitud 1de1</t>
  </si>
  <si>
    <t>563. Relación Patrimonio 1de1</t>
  </si>
  <si>
    <t>564. Base de datos 1de1</t>
  </si>
  <si>
    <t>565. Formatos 1de1</t>
  </si>
  <si>
    <t>Pendiente</t>
  </si>
  <si>
    <t>558. Solicitudes 1de1</t>
  </si>
  <si>
    <t>560. Gestiones 1de1</t>
  </si>
  <si>
    <t>566. Expediente 1de1</t>
  </si>
  <si>
    <t>411.Bitacora de expedientes firmados</t>
  </si>
  <si>
    <t>414.Bitacora de inspecciones realizadas</t>
  </si>
  <si>
    <t>415.Bitacora de Licencias Firmadas</t>
  </si>
  <si>
    <t>416.Bitacora de CH y TM firmados</t>
  </si>
  <si>
    <t>418.Bitacora de alineamientos Firmados</t>
  </si>
  <si>
    <t>435. Listado de expedientes</t>
  </si>
  <si>
    <t>436. Listado de expedientes</t>
  </si>
  <si>
    <t>419. Listado de expedientes</t>
  </si>
  <si>
    <t>420. Listado de expedientes</t>
  </si>
  <si>
    <t>421. Listado de expedientes</t>
  </si>
  <si>
    <t>422. Listado de expedientes</t>
  </si>
  <si>
    <t>423. Listado de expedientes</t>
  </si>
  <si>
    <t>424. Listado de expedientes</t>
  </si>
  <si>
    <t>427. Listados y plano 3/3</t>
  </si>
  <si>
    <t>429. Listados de expedientes 2/2</t>
  </si>
  <si>
    <t>430. Listados de expedientes 2/2</t>
  </si>
  <si>
    <t>431. Listados de expedientes 2/2</t>
  </si>
  <si>
    <t>434. Minutas, Relación 2/2</t>
  </si>
  <si>
    <t>374.Bitacora 3/3</t>
  </si>
  <si>
    <t>382. Minuta 6/6</t>
  </si>
  <si>
    <t>383. Reporte de trazos 3/3</t>
  </si>
  <si>
    <t>385.Bitacora</t>
  </si>
  <si>
    <t>386.Bitacora</t>
  </si>
  <si>
    <t>387.Bitacora</t>
  </si>
  <si>
    <t>388.Bitacora</t>
  </si>
  <si>
    <t>389.Bitacora</t>
  </si>
  <si>
    <t>390.Bitacora</t>
  </si>
  <si>
    <t>391.Estudio 3/3</t>
  </si>
  <si>
    <t>392.Inspeccion y vigilancia</t>
  </si>
  <si>
    <t>393.Dictaminacion en materia forestal</t>
  </si>
  <si>
    <t>394.Dictaminaciones de lineamientos ambientales</t>
  </si>
  <si>
    <t>396.Ventanilla de desarrollo verde</t>
  </si>
  <si>
    <t>397.Atencion especializada y personalizada en materia ambiental</t>
  </si>
  <si>
    <t>398. Realizar eventos, cursos o talleres sostenibles 7/7</t>
  </si>
  <si>
    <t>403.Asignar arboles para su plantacion</t>
  </si>
  <si>
    <t>404.Realizar eventos de adopcion de arboles</t>
  </si>
  <si>
    <t>405.Diseñar y/o re diseñar parques del municipio</t>
  </si>
  <si>
    <t>406. Gestionar el desarrollo de los parques diseñados</t>
  </si>
  <si>
    <t>441. Captura de pantalla 4/4</t>
  </si>
  <si>
    <t>442.Bitacora</t>
  </si>
  <si>
    <t>443. Captura de pantalla</t>
  </si>
  <si>
    <t>445. Liga de sistema</t>
  </si>
  <si>
    <t>437. Listado de expedientes</t>
  </si>
  <si>
    <t>438. Listado de expedientes</t>
  </si>
  <si>
    <t>439. Listado de expedientes</t>
  </si>
  <si>
    <t>440. Listado de expedientes</t>
  </si>
  <si>
    <t>426. Listado de expedientes</t>
  </si>
  <si>
    <t>376. Oficio 14/14</t>
  </si>
  <si>
    <t>383. Reporte 3/3</t>
  </si>
  <si>
    <t>386. Bitacora 1/1</t>
  </si>
  <si>
    <t>393.Brindar atención a solicitudes de inspección y vigilancia en materia de protección ambiental para el control de la contaminación</t>
  </si>
  <si>
    <t>394.Brindar atención a dictaminaciones en materia forestal</t>
  </si>
  <si>
    <t>395.Brindar atención a dictaminaciones de lineamientos ambientales</t>
  </si>
  <si>
    <t>396.Brindar atención a dictaminaciones de anuncios</t>
  </si>
  <si>
    <t>397.Brindar atención en ventanilla de desarrollo verde</t>
  </si>
  <si>
    <t>398.Brindar atención especializada y personalizada en materia ambiental</t>
  </si>
  <si>
    <t>404.Asignar arboles para su plantación</t>
  </si>
  <si>
    <t>444. Bitacora</t>
  </si>
  <si>
    <t>445. Captura de pantalla</t>
  </si>
  <si>
    <t>Dar respuesta a solicitudes particulares de estudios y proyectos de movilidad</t>
  </si>
  <si>
    <t>623. Charlas informativas 5/5</t>
  </si>
  <si>
    <t>624. Solicitudes AVGM 3/3</t>
  </si>
  <si>
    <t>628. Escuelas y espacios intervenidos 6/6</t>
  </si>
  <si>
    <t>629. Personal capacitado del programa Piensa Igualitario 9/9</t>
  </si>
  <si>
    <t>483. Padrón de Personas Beneficiarias</t>
  </si>
  <si>
    <t>476. Padrón de Personas Beneficiarias</t>
  </si>
  <si>
    <t>484. Padrón de Personas Beneficiarias</t>
  </si>
  <si>
    <t>477. Padrón de Personas Beneficiarias</t>
  </si>
  <si>
    <t>480. Padrón de Personas Beneficiarias</t>
  </si>
  <si>
    <t>478. Padrón de Personas Beneficiarias</t>
  </si>
  <si>
    <t>482. Padrón de Personas Beneficiarias</t>
  </si>
  <si>
    <t>479. Padrón de Personas Beneficiarias</t>
  </si>
  <si>
    <t>481. Padrón de Personas Beneficiarias</t>
  </si>
  <si>
    <t>19. Solicitudes Acceso a la Información 6/6</t>
  </si>
  <si>
    <t>17. Atención a Solicitudes de Obra Pública 39/39</t>
  </si>
  <si>
    <t>18.Cumplimiento a Obligaciones de Transparencia 16/21</t>
  </si>
  <si>
    <t>6.Proyectos Edificación y Rehabilitación 1/1</t>
  </si>
  <si>
    <t>4.Proyectos Espacio Público 2/2</t>
  </si>
  <si>
    <t>13.Proyectos de Pavimentación 0/3</t>
  </si>
  <si>
    <t>5.Proyectos Hídricos 4/4</t>
  </si>
  <si>
    <t>9.Reuniones Contraloría Social 1/1</t>
  </si>
  <si>
    <t>2.Efectuar Solicitudes 1/1</t>
  </si>
  <si>
    <t>16.Dictamenes para Ejecución de Obras Viales 24/24</t>
  </si>
  <si>
    <t>11.Expedientes técnicos- sociales con Recurso Federal 0/2</t>
  </si>
  <si>
    <t xml:space="preserve">10.Expedientes técnicos-sociales con Recurso Propio 0/3 </t>
  </si>
  <si>
    <t>7.Publicaciones para Convocatoria 1/1</t>
  </si>
  <si>
    <t>12.Indicadores de la Secretaría 1/1</t>
  </si>
  <si>
    <t>1.Supervisar Obras 3/3</t>
  </si>
  <si>
    <t>oficios</t>
  </si>
  <si>
    <t>Evidencia disponible en el Drive (21/21).</t>
  </si>
  <si>
    <t>Evidencia disponible en el Drive (22/22).</t>
  </si>
  <si>
    <t>Evidencia disponible en el Drive (12/12).</t>
  </si>
  <si>
    <t xml:space="preserve">No estaba programada ejecución para este periodo. </t>
  </si>
  <si>
    <t>No estaba programada ejecución para este periodo - 286. Capacitar elementos de reaccion</t>
  </si>
  <si>
    <t>Anual</t>
  </si>
  <si>
    <t>Orientaciones</t>
  </si>
  <si>
    <t>Captura de Pantalla</t>
  </si>
  <si>
    <t>N/A</t>
  </si>
  <si>
    <t>Lista de Asistencia , Evidencia Multimedia, fichas técnicas</t>
  </si>
  <si>
    <t>140.- Mtto Fuentes y Monumentos, reporte diarios</t>
  </si>
  <si>
    <t>8.Contratos 19/19</t>
  </si>
  <si>
    <t>110. Reporte atención a solicitudes 1/1</t>
  </si>
  <si>
    <t>111. Reportes toma de decisiones 1/1</t>
  </si>
  <si>
    <t>92.Reporte soporte e Infraestructura 1/1</t>
  </si>
  <si>
    <t>93.Respaldo de Información. 1/1</t>
  </si>
  <si>
    <t>94.Reporte de solicitudes 1/1</t>
  </si>
  <si>
    <t>97. Reporte usuarios en red 1/1</t>
  </si>
  <si>
    <t>121. Reporte Fotografico 1/1</t>
  </si>
  <si>
    <t>123. Reporte Fotografico 7/7</t>
  </si>
  <si>
    <t>124. Reporte de Actividades 1/1</t>
  </si>
  <si>
    <t>125. Reporte de Sistema Sentral 1/1</t>
  </si>
  <si>
    <t>116. Reporte Fotográfico/Lista de Asistencia . 1/1</t>
  </si>
  <si>
    <t xml:space="preserve">118. Progrma Municipal de Mejora Regulatoria 2023 . 1/1 https://storage.googleapis.com/mty-webspa-cms-media/documents/Programa_Municipal_de_Mejora_Regulatoria_23.pdf </t>
  </si>
  <si>
    <t>99. Reportes 2/2</t>
  </si>
  <si>
    <t>100. Obligaciones 1/1</t>
  </si>
  <si>
    <t xml:space="preserve">101. Solicitudes de información 5/5 </t>
  </si>
  <si>
    <t>102. Reporte fotográfico 1/1</t>
  </si>
  <si>
    <t>103. Reporte fotográfico 1/1</t>
  </si>
  <si>
    <t>No se había programado ejecución para este periodo. - 120. hipervinculo</t>
  </si>
  <si>
    <t>No estaba programada ejecución - 122. Reporte de Actividades</t>
  </si>
  <si>
    <t>93. Reporte e Infrestructura 1/1</t>
  </si>
  <si>
    <t>94. Respaldo de Información 1/1</t>
  </si>
  <si>
    <t>95. Reporte de solicitudes 1/1</t>
  </si>
  <si>
    <t>98. Reporte de usuarios en red 1/1</t>
  </si>
  <si>
    <t>100. Reportes 2/2</t>
  </si>
  <si>
    <t>101. Obligaciones 1/1</t>
  </si>
  <si>
    <t>102. Solicitudes de información 4/4</t>
  </si>
  <si>
    <t>104. Reporte fotográfico 1/1</t>
  </si>
  <si>
    <t>110. Reporte de avances 1/1</t>
  </si>
  <si>
    <t>111. Reporte de avances 1/1</t>
  </si>
  <si>
    <t>112. Reporte de avances 1/1</t>
  </si>
  <si>
    <t>121. Reporte Fotografico 3/3</t>
  </si>
  <si>
    <t>122. Reporte de Actividades 1/1</t>
  </si>
  <si>
    <t>123. Reporte Fotografico 4/4</t>
  </si>
  <si>
    <t>Registrar el ingreso de las personas detenidas en el Centro de Detenciones</t>
  </si>
  <si>
    <t>616. Capacitacion interinstitucional</t>
  </si>
  <si>
    <t>618. Instrumento de evaluación</t>
  </si>
  <si>
    <t>623. Recomendaciones igualdad laboral</t>
  </si>
  <si>
    <t>624. Modulos en ferias de servicios</t>
  </si>
  <si>
    <t>625. Charlas a la población</t>
  </si>
  <si>
    <t>630. Intervenir escuelas y espacios no escolarizados de Monterrey con los programas No es No y Piensa Igualitario.</t>
  </si>
  <si>
    <t>632. Beneficiar personas mediante la implementación del programa Piensa Igualitario en el municipio de Monterrey</t>
  </si>
  <si>
    <t>571. Insersión escolar</t>
  </si>
  <si>
    <t>572. Ferias y exposiciones de oferta educativa</t>
  </si>
  <si>
    <t>574. Actividades, talleres y conferencias de mejoramiento académico y buen clima escolar</t>
  </si>
  <si>
    <t>576. Apoyos escolares (becas, útiles y libros)</t>
  </si>
  <si>
    <t>587. Insumos y espacios para artistas urbanos a través de _ReUrbanizArte MTY_</t>
  </si>
  <si>
    <t>588. Conferencias y talleres en promoción de salud mental</t>
  </si>
  <si>
    <t>589. Atención psicológica individual</t>
  </si>
  <si>
    <t>590. Conferencias y talleres en promoción de salud nutricia_</t>
  </si>
  <si>
    <t>591. Programas de salud nutricional _Reto Juventudes Sanas_</t>
  </si>
  <si>
    <t>593. Conferencias y talleres en promoción de la educación sexual y reproductiva_</t>
  </si>
  <si>
    <t>594. Cursos y seminarios de defensa personal</t>
  </si>
  <si>
    <t>599. Reuniones de clubs de lectura _Morras leyendo morras_ y _Circulo de lectura_</t>
  </si>
  <si>
    <t>601. Talleres de pintura</t>
  </si>
  <si>
    <t>608. Consultar a las juventudes sobre las actividades del Instituto</t>
  </si>
  <si>
    <t>610. Atención a solicitudes ciudadanas</t>
  </si>
  <si>
    <t>611. Atención a solicitudes de transparencia</t>
  </si>
  <si>
    <t>260.-Informe Adopta un parque</t>
  </si>
  <si>
    <t>261.-Informe Mtto Sistemas de Riego</t>
  </si>
  <si>
    <t>252.- Informe Bum (Registro de Arborizacion)</t>
  </si>
  <si>
    <t>253.-Informe Mtto Areas Verdes DIMU</t>
  </si>
  <si>
    <t xml:space="preserve">254.-Mtto Fuentes y Monumentos </t>
  </si>
  <si>
    <t>No se cumplio por la reestriccion de uso del agua</t>
  </si>
  <si>
    <t>Se tenian programados 2 eventos acuaticos</t>
  </si>
  <si>
    <t>265.-Presentaciones Ahora Vamos Juntos
Se relizo una de mas para completar el mes de Abril por periodo vacional</t>
  </si>
  <si>
    <t>266.-Descriptivo IMU</t>
  </si>
  <si>
    <t>267.-Descriptivo Mtto Vial Limpieza de rejillas</t>
  </si>
  <si>
    <t>268.-Descriptivo Mtto Vial pintura de cordón</t>
  </si>
  <si>
    <t>269.-Descriptivo Mtto Vial Limpieza de plazas</t>
  </si>
  <si>
    <t>270.-Descrtiptivo Pepena</t>
  </si>
  <si>
    <t>271.-Descrptivo BM</t>
  </si>
  <si>
    <t>272.-Descriptivo IMU</t>
  </si>
  <si>
    <t>273.-Descrtiptivo BM</t>
  </si>
  <si>
    <t>274.-Descrptivo Pepena</t>
  </si>
  <si>
    <t>275.-Descriptivo Mtto Vial pintura de cordón</t>
  </si>
  <si>
    <t>276.-limpieza de rejillas</t>
  </si>
  <si>
    <t>280.-Descriptivo IMU</t>
  </si>
  <si>
    <t>281.-Descrtiptivo BM</t>
  </si>
  <si>
    <t>282.-Descrptivo Pepena</t>
  </si>
  <si>
    <t>283.-Descriptivo Mtto Vial pintura de cordón</t>
  </si>
  <si>
    <t>284.-Descriptivo Mtto Vial Limpieza de rejillas</t>
  </si>
  <si>
    <t>285.-Descriptivo IMU</t>
  </si>
  <si>
    <t>286.-Descrtiptivo BM</t>
  </si>
  <si>
    <t>287.-Descrptivo Pepena</t>
  </si>
  <si>
    <t>288.-Descriptivo Mtto Vial pintura de cordón</t>
  </si>
  <si>
    <t>289.-Descriptivo Mtto Vial Limpieza de rejillas</t>
  </si>
  <si>
    <t>290.-Descriptivo IMU</t>
  </si>
  <si>
    <t>291.-Descrtiptivo BM</t>
  </si>
  <si>
    <t>292.-Descrptivo Pepena</t>
  </si>
  <si>
    <t>293.-Descriptivo Mtto Vial pintura de cordón</t>
  </si>
  <si>
    <t>294.-Descriptivo Mtto Vial Limpieza de rejillas</t>
  </si>
  <si>
    <t>296.-Permisos de Ruptura (tramites en el mes)</t>
  </si>
  <si>
    <t>297.-Tramites tipo A, tipo B y tipo c (tramites en el mes)</t>
  </si>
  <si>
    <t>298.-Tramite a las solicitudes de Autorización  (tramites en el mes)</t>
  </si>
  <si>
    <t>299.-Tramites panteones (tramites y servicios en el mes)</t>
  </si>
  <si>
    <t>300.-Solicitudes Enlace Municipal</t>
  </si>
  <si>
    <t xml:space="preserve">301.-Obligaciones de transparencia </t>
  </si>
  <si>
    <t xml:space="preserve">302.-Solicitudes de información </t>
  </si>
  <si>
    <t>487. Dar cumplimiento a las Obligaciones de Transparencia</t>
  </si>
  <si>
    <t>459.Fichas técnicas 12/12</t>
  </si>
  <si>
    <t>432. Oficios de contestación 4/4</t>
  </si>
  <si>
    <t>433. Base de Datos Sentral</t>
  </si>
  <si>
    <t>Tomando en cuenta el método de cálculo: (Total de apoyos brindados conforme a lo dispuesto en reglas de operación/Total de solicitudes de apoyos aprobadas) *100                                                                                                                 *Nota: Los apoyos son otorgados conforme a lo dispuesto en las reglas de operación para el ejercicio del recurso y la designación del recurso</t>
  </si>
  <si>
    <t>435. Padrón de Personas Beneficiarias</t>
  </si>
  <si>
    <t>436. Padrón de Personas Beneficiarias</t>
  </si>
  <si>
    <t>437. Padrón de personas beneficiairas</t>
  </si>
  <si>
    <t>438. Base de Datos ACSDHIS</t>
  </si>
  <si>
    <t>439. Padrón de Personas Beneficiarias</t>
  </si>
  <si>
    <t>440. Base de datos de solicitudes de Transparencia y Acceso a la Información y Derechos ARCOP de la SDHIS</t>
  </si>
  <si>
    <t>441. Minuta de reuniones</t>
  </si>
  <si>
    <t>446. Reglas de operación 19/19</t>
  </si>
  <si>
    <t xml:space="preserve">449.Listas de asistencia                                                                       449.Fichas técnicas </t>
  </si>
  <si>
    <t>450. Formato de Vinculaciones</t>
  </si>
  <si>
    <t>452. Fichas técnicas 11/11</t>
  </si>
  <si>
    <t>453. Padrón de Personas Beneficiarias</t>
  </si>
  <si>
    <t>454.Listas de asistencia                                                                       454.Fichas técnicas 9/9</t>
  </si>
  <si>
    <t>455. Ficha técnica de eventos y actividades</t>
  </si>
  <si>
    <t>Se iniciaran a finales de Marzo</t>
  </si>
  <si>
    <t>458. Padrón de Personas Beneficiarias</t>
  </si>
  <si>
    <t>459. Ficha técnica</t>
  </si>
  <si>
    <t>460. Fichas técnicas de eventos y actividades 2/2</t>
  </si>
  <si>
    <t>461.Listas de asistencia  2/2                                                                     461.Fichas técnicas 2/2</t>
  </si>
  <si>
    <t>463. Padrón de Personas Beneficiarias</t>
  </si>
  <si>
    <t>464. Padrón de Personas Beneficiarias</t>
  </si>
  <si>
    <t>465. Padrón de Personas Beneficiarias</t>
  </si>
  <si>
    <t>466. Base de datos de requerimientos recibidos y atendidos a través de oficio</t>
  </si>
  <si>
    <t>467. Minuta de reunión</t>
  </si>
  <si>
    <t>469. Ficha técnica de eventos y actividades</t>
  </si>
  <si>
    <t>471. Fichas técnicas 3/3</t>
  </si>
  <si>
    <t>473. Padrón de Personas Beneficiarias</t>
  </si>
  <si>
    <t>474. Padrón de Personas Beneficiarias</t>
  </si>
  <si>
    <t>324.Resolver dictamenes de expedientes en materia de Subdivisiones, fusiones, parcelaciones y relotificaciones.</t>
  </si>
  <si>
    <t xml:space="preserve">327.Solicitar ordenes de inspección en materia de Desarrollo Urbano </t>
  </si>
  <si>
    <t xml:space="preserve">328.Resolver dictámenes de solicitudes de Licencias de Usos de Suelo,  Regimenes en Condominio, Casas Habitación, Trámites menores, Constancias de Obra Terminada </t>
  </si>
  <si>
    <t>329.Resolver dictámenes de licencias de la Ventanilla Única de Construcción (VUC)</t>
  </si>
  <si>
    <t>331.Atender solicitudes de Alineamientos Viales en materia de desarrollo urbano</t>
  </si>
  <si>
    <t>332.Listado de supervisiones-mar 23</t>
  </si>
  <si>
    <t>333.Listado de subdivisiones-mar 23</t>
  </si>
  <si>
    <t>334.listado de fraccionamientos-mar 23</t>
  </si>
  <si>
    <t>335.Listado digitalizaciones-mar 23</t>
  </si>
  <si>
    <t>337.listado mesa regularización -mar 23</t>
  </si>
  <si>
    <t>338. Listado de Expedientes Estructurales</t>
  </si>
  <si>
    <t>339. Listado de Expedientes Hidrología</t>
  </si>
  <si>
    <t>340. Listado de Expedientes Geología</t>
  </si>
  <si>
    <t>341. Listado de Expedientes Vial Fraccionamiento</t>
  </si>
  <si>
    <t>342. Listado de Expedientes Vial Licencias</t>
  </si>
  <si>
    <t>343. Listado de expedientes. Alineamientos resueltos</t>
  </si>
  <si>
    <t>346.Listado de expedientes georreferenciados 2/2</t>
  </si>
  <si>
    <t>347. Listados, minutas, fotos 8/8</t>
  </si>
  <si>
    <t>354.Reuniones.2/2</t>
  </si>
  <si>
    <t>355.Oficios.8/8</t>
  </si>
  <si>
    <t>359.Mesa de trabajo.2/2</t>
  </si>
  <si>
    <t>360.Minutas y Revision.37/37</t>
  </si>
  <si>
    <t>363.Informe.2/2</t>
  </si>
  <si>
    <t>365. Folios.1</t>
  </si>
  <si>
    <t>366.Reporte</t>
  </si>
  <si>
    <t>367.Reporte</t>
  </si>
  <si>
    <t>368.Reporte</t>
  </si>
  <si>
    <t>369.Reporte</t>
  </si>
  <si>
    <t>370.Reporte</t>
  </si>
  <si>
    <t>371.Estudios.3/3</t>
  </si>
  <si>
    <t>372.Brindar atención a solicitudes de inspección y vigilancia</t>
  </si>
  <si>
    <t>373.Brindar atención a dictaminaciones en materia forestal</t>
  </si>
  <si>
    <t>374.Brindar atención a dictaminaciones de lineamientos ambientales</t>
  </si>
  <si>
    <t>375.Brindar atención a dictaminaciones de anuncios</t>
  </si>
  <si>
    <t>376.Brindar atención en ventanilla de desarrollo verde</t>
  </si>
  <si>
    <t>377.Brindar atención especializada y personalizada en materia ambiental</t>
  </si>
  <si>
    <t>378.Realizar eventos, cursos o talleres sostenibles (3/3)</t>
  </si>
  <si>
    <t>383.Asignar árboles para su plantación</t>
  </si>
  <si>
    <t>384.Realizar eventos de adopción de árboles (10/10)</t>
  </si>
  <si>
    <t xml:space="preserve">385.Reforestar áreas verdes   </t>
  </si>
  <si>
    <t>386.Diseñar y/o re diseñar parques del municipio (2/2)</t>
  </si>
  <si>
    <t>387.Gestionar el desarrollo de los parques diseñados (6/6)</t>
  </si>
  <si>
    <t>389.Realizar eventos cursos o talleres (10/10)</t>
  </si>
  <si>
    <t>392.Dar cumplimiento a las Obligaciones de Transparencia (2/2)</t>
  </si>
  <si>
    <t>393.Atender las solicitudes de acceso a la información</t>
  </si>
  <si>
    <t>394.Brindar atención a reportes ciudadanos</t>
  </si>
  <si>
    <t>396.Implementar módulos digitales a petición de las áreas</t>
  </si>
  <si>
    <t>380.Consolidar acuerdos de colaboración (5/5)</t>
  </si>
  <si>
    <t>56.Oficio convocatoria comité</t>
  </si>
  <si>
    <t>63.ING Fotografía descuento multas de tránsito</t>
  </si>
  <si>
    <t>66.01- Volante de descuento
66.02- Imagen- Redes Sociales</t>
  </si>
  <si>
    <t>67.01 Recibo con Leyenda Seguro Casa Habitación Febrero</t>
  </si>
  <si>
    <t>72. OFICIO</t>
  </si>
  <si>
    <t>77. captura de pantalla Correo Institucional</t>
  </si>
  <si>
    <t>78. captura de foto de difusión del ahorro</t>
  </si>
  <si>
    <t>83.Organigrama 1er quincena</t>
  </si>
  <si>
    <t>84. Reporte excel</t>
  </si>
  <si>
    <t>86. Reporte excel</t>
  </si>
  <si>
    <t>87. Documento word con hipervinculo</t>
  </si>
  <si>
    <t>88. Oficio de Convocatoria de comité</t>
  </si>
  <si>
    <t>90. Evidencia en formato excel de altas de proveedores.</t>
  </si>
  <si>
    <t xml:space="preserve">92. Listado en excel </t>
  </si>
  <si>
    <t>93.Captura excel</t>
  </si>
  <si>
    <t>94.Reporte solicitud</t>
  </si>
  <si>
    <t>95.Reporte solicitud</t>
  </si>
  <si>
    <t>96.Reporte sistema solicitud</t>
  </si>
  <si>
    <t>97.Reporte excel</t>
  </si>
  <si>
    <t>98.Oficios</t>
  </si>
  <si>
    <t>99.Oficios</t>
  </si>
  <si>
    <t>100.Oficios</t>
  </si>
  <si>
    <t>101.Oficios</t>
  </si>
  <si>
    <t>102.Captura pantalla</t>
  </si>
  <si>
    <t>103.Reporte y registro</t>
  </si>
  <si>
    <t>104.Reporte y registrointerno</t>
  </si>
  <si>
    <t>105.Reporte excel</t>
  </si>
  <si>
    <t>106.Reporte word</t>
  </si>
  <si>
    <t>107.Reporte excel</t>
  </si>
  <si>
    <t>108. Captura de pantalla</t>
  </si>
  <si>
    <t>109.Reporte excel</t>
  </si>
  <si>
    <t xml:space="preserve">Se modifica el reporte de este indicador debido a que la orden de compra se realizo en fecha de 22 de marzo del 2023  por lo que el reporte de ciberseguridad se espera en fechas tentativas de septiembre del presente año. </t>
  </si>
  <si>
    <t>401. Reporte de Desarrollo 1-1</t>
  </si>
  <si>
    <t>405.Reporte de Solicitudes Digitales 1-1</t>
  </si>
  <si>
    <t>409. Reporte soporte e Infraestructura 1/1</t>
  </si>
  <si>
    <t>410. Respaldo de Info 1/1</t>
  </si>
  <si>
    <t>411. Reporte de solicitudes 1/1</t>
  </si>
  <si>
    <t>412. Reporte de Capacitaciones 1/1</t>
  </si>
  <si>
    <t>413. Reporte de sistemas y telecomunicaciónes 1/1</t>
  </si>
  <si>
    <t>414. Reporte usuarios en red 1/1</t>
  </si>
  <si>
    <t>417. Reporte Fotografico 4/4</t>
  </si>
  <si>
    <t>418. Reporte de Actividades 1/1</t>
  </si>
  <si>
    <t>419. Reporte Fotografico 3/3</t>
  </si>
  <si>
    <t>420. Reporte de Actividades 1/1</t>
  </si>
  <si>
    <t>421. Reporte de Sistema Sentral 1/1</t>
  </si>
  <si>
    <t>425. Primer informe de avances al PMR 1/1</t>
  </si>
  <si>
    <t>426. Reportes 2/2</t>
  </si>
  <si>
    <t xml:space="preserve">427. Obligaciónes </t>
  </si>
  <si>
    <t>428. Solicitudes de Información 5/5</t>
  </si>
  <si>
    <t xml:space="preserve">429. Reporte fotográfico 1/1 </t>
  </si>
  <si>
    <t xml:space="preserve">430. Reporte fotográfico 1/1 </t>
  </si>
  <si>
    <t>304.Diseños Arquitectonicos 0/10</t>
  </si>
  <si>
    <t>305. Proyectos de Espacio Público  0/9</t>
  </si>
  <si>
    <t>306.Proyectos Pluviales  0/2</t>
  </si>
  <si>
    <t>307.Expedientes de Factibilidad R.F. 0/0</t>
  </si>
  <si>
    <t>308.Expedientes de Factibilidad R.P. 0/0</t>
  </si>
  <si>
    <t>309.Plantilla de Indicadores 1/1</t>
  </si>
  <si>
    <t>310.Actas de Comité 31/31</t>
  </si>
  <si>
    <t>311.Contratos  26/26</t>
  </si>
  <si>
    <t>312.Publicaciones para convocatoria 2/2</t>
  </si>
  <si>
    <t>313.Oficio de Gestión 2/2</t>
  </si>
  <si>
    <t>314.Bitacora de Supervisión 0/4</t>
  </si>
  <si>
    <t>316.Proyectos de Pavimentación 0/2</t>
  </si>
  <si>
    <t>318.Dictamenes de Opinion 56/56</t>
  </si>
  <si>
    <t>319.Bitacora 1/1</t>
  </si>
  <si>
    <t>320.Solicitudes de acceso a la información 2/2</t>
  </si>
  <si>
    <t>321.Reporte de Sistema Sentral 40/40</t>
  </si>
  <si>
    <t>322.Formatos de Transparencia 0/1</t>
  </si>
  <si>
    <t xml:space="preserve">Listado de asistencia y evidencia fotográfica </t>
  </si>
  <si>
    <t>Registro de Atención Sentral</t>
  </si>
  <si>
    <t>No se había programado ejecución para este periodo.</t>
  </si>
  <si>
    <t>Abril</t>
  </si>
  <si>
    <t>Mayo</t>
  </si>
  <si>
    <t>Fichas</t>
  </si>
  <si>
    <t>Cartas de corresponsabilidad</t>
  </si>
  <si>
    <t>56. Oficio convocatoria</t>
  </si>
  <si>
    <t>57. Fotografia</t>
  </si>
  <si>
    <t>58. Captura pantalla</t>
  </si>
  <si>
    <t xml:space="preserve">62. Fotografia notificacion </t>
  </si>
  <si>
    <t>63. Ing Fotografia descuento multas trasnito</t>
  </si>
  <si>
    <t xml:space="preserve"> Se reporta trimestralmente</t>
  </si>
  <si>
    <t>Debido a los tiempos de notificacion los procesos iniciados en Abril concluiran en Mayo</t>
  </si>
  <si>
    <t>70.OFICIO DCYCP-DGF/1121/2023 Y OFICIO DCYCP/DGF/1122/2023</t>
  </si>
  <si>
    <t>71.OFICIO DCYCP-DGF/1123/2023</t>
  </si>
  <si>
    <t>74. Tramites recibidos del 1 al 30 de abril 2023</t>
  </si>
  <si>
    <t>75.Tramites recibidos del 1 al 30 de abril 2023</t>
  </si>
  <si>
    <t>76. Expedientes de nomina abril 2023</t>
  </si>
  <si>
    <t>79.Captura excel</t>
  </si>
  <si>
    <t xml:space="preserve">80. Captura excel </t>
  </si>
  <si>
    <t>81. Captura excel</t>
  </si>
  <si>
    <t xml:space="preserve">82. Captura excel </t>
  </si>
  <si>
    <t>83. Organigramas en PowerPoint</t>
  </si>
  <si>
    <t>84. Reporte Excel</t>
  </si>
  <si>
    <t>85. Reporte Excel</t>
  </si>
  <si>
    <t>86. Reporte Excel</t>
  </si>
  <si>
    <t xml:space="preserve"> 88.oficios de cancelación de las sesiones ordinarias, y los 03 oficios de convocatoria de las sesiones extraordinarias, formato pdf</t>
  </si>
  <si>
    <t>90. EVIDENCIA Listado en Excel</t>
  </si>
  <si>
    <t>91. Listado en Excel</t>
  </si>
  <si>
    <t>92. Listado en Excel</t>
  </si>
  <si>
    <t>93. Captura excel</t>
  </si>
  <si>
    <t>94.  Reporte sistema solicitud</t>
  </si>
  <si>
    <t>95. Reporte sistema solicitud</t>
  </si>
  <si>
    <t>96. Reporte sistema solicitud</t>
  </si>
  <si>
    <t>97. Excel</t>
  </si>
  <si>
    <t>98. OFICIOS</t>
  </si>
  <si>
    <t>99. OFICIOS</t>
  </si>
  <si>
    <t>100. OFICIOS</t>
  </si>
  <si>
    <t>N/H</t>
  </si>
  <si>
    <t xml:space="preserve">104.Reporte y registro interno </t>
  </si>
  <si>
    <t xml:space="preserve">105.Reporte Excel </t>
  </si>
  <si>
    <t>106. Docuemnto en word</t>
  </si>
  <si>
    <t>107. Reporte Excel</t>
  </si>
  <si>
    <t>109. Reporte de Excel</t>
  </si>
  <si>
    <t xml:space="preserve">N/A la edición del evento se recorrió para mayo. </t>
  </si>
  <si>
    <t xml:space="preserve">Evidencia fotográfica, informe de empleo y listas de asistencia. </t>
  </si>
  <si>
    <t>Registro de asistencia y presentación de CEM</t>
  </si>
  <si>
    <t xml:space="preserve">Las reglas de operación se aprobaron el 20 de abril del año 2023. </t>
  </si>
  <si>
    <t>Reporte bancario</t>
  </si>
  <si>
    <t>Presentación de CEM</t>
  </si>
  <si>
    <t>Registro de asistencia (atención ciudadana/Reunión/Evento)</t>
  </si>
  <si>
    <t>Registro SENTRAL- Atención ciudadana</t>
  </si>
  <si>
    <t xml:space="preserve">Reporte con las solicitudes, captura de imagen y número de folio. </t>
  </si>
  <si>
    <t>Captura de imagen</t>
  </si>
  <si>
    <t>Listas de asistencia</t>
  </si>
  <si>
    <t>253.-Realizar el mantenimiento de las áreas verdes</t>
  </si>
  <si>
    <t>254.- Realizar el mantenimiento de fuentes y monumentos</t>
  </si>
  <si>
    <t>259.-Realizar eventos gratuitos en los parques públicos</t>
  </si>
  <si>
    <t>260.-Atender solicitudes de préstamo de espacios en parques</t>
  </si>
  <si>
    <t>261.-Brindar servicios de Mantenimiento de Sistema de Riego</t>
  </si>
  <si>
    <t>262.-Ejecutar el programa de Mantenimiento de Control Fitosanitario</t>
  </si>
  <si>
    <t>Pendiente por Proveedor</t>
  </si>
  <si>
    <t xml:space="preserve">265.-Realizar operativos del programa: "Ahora Vamos Juntos"  </t>
  </si>
  <si>
    <t>No se realizo servicio</t>
  </si>
  <si>
    <t>276.-Descriptivo Mtto Vial Limpieza de rejillas</t>
  </si>
  <si>
    <t>295.-Fotos de Servicios de Manteniento</t>
  </si>
  <si>
    <t>296.-Atender solicitudes de permisos de ruptura y/u ocupación de vía publica</t>
  </si>
  <si>
    <t>297.- Atender solicitudes de Contratos de recoleccion de residuos (tipo A, tipo B y tipo C)</t>
  </si>
  <si>
    <t>298.-Atender solicitudes de autorización para personas físicas o morales con vehículos destinados al servicio privado de recolección y traslado de residuos no peligrosos en el territorio Municipal de Monterrey</t>
  </si>
  <si>
    <t>299.- Atender solicitudes de servicios de panteones municipales</t>
  </si>
  <si>
    <t>300.-Atender las peticiones de necesidades de las direcciones adscritas a la Secretaría</t>
  </si>
  <si>
    <t xml:space="preserve">301.-Dar cumplimiento a las Obligaciones de Transparencia </t>
  </si>
  <si>
    <t>302.-Atender las solicitudes de acceso a la información</t>
  </si>
  <si>
    <t>304.Diseños Arquitectonicos 3/3</t>
  </si>
  <si>
    <t>305.Proyectos de Espacio Público 7/7</t>
  </si>
  <si>
    <t>306.Proyectos Pluviales 4/4</t>
  </si>
  <si>
    <t>310.Actas de Comité 1/1</t>
  </si>
  <si>
    <t>311.Contratos 15/15</t>
  </si>
  <si>
    <t>312.Publicaciones para Convocatoria 1/1</t>
  </si>
  <si>
    <t>313.Oficio de Gestión 4/4</t>
  </si>
  <si>
    <t>318.Dictamenes de Opinión 36/36</t>
  </si>
  <si>
    <t>319.Bitacora de Supervisión 0/5</t>
  </si>
  <si>
    <t>320. Solicitudes Acceso a la Información 1/1</t>
  </si>
  <si>
    <t>321. Reporte de Sistema Sentral 22/22</t>
  </si>
  <si>
    <t>338.Listado de Expedientes Estructuras</t>
  </si>
  <si>
    <t>339.Listado de Expedientes Hidrología</t>
  </si>
  <si>
    <t>340.Listado de Expedeintes Geología</t>
  </si>
  <si>
    <t>341.Listado de Expedientes Vial Fraccionamiento</t>
  </si>
  <si>
    <t>342.Listado de Expedientes Vial Licencias</t>
  </si>
  <si>
    <t>343.Listado de Expedientes Alineamientos Viales</t>
  </si>
  <si>
    <t>346.Listado de Expedientes y plano 3/3</t>
  </si>
  <si>
    <t>347.Minutas, fotos 6/6</t>
  </si>
  <si>
    <t>348.Listado de Expedientes 2/2</t>
  </si>
  <si>
    <t>354.Recorridos 2/2</t>
  </si>
  <si>
    <t>355.Oficio 8/8</t>
  </si>
  <si>
    <t>356.Minutas 5/5</t>
  </si>
  <si>
    <t>360.Minuta 24/24</t>
  </si>
  <si>
    <t>362.Reporte1</t>
  </si>
  <si>
    <t>363.Trazo 2/2</t>
  </si>
  <si>
    <t xml:space="preserve">365.Reporte </t>
  </si>
  <si>
    <t>371.Estudios 3/3</t>
  </si>
  <si>
    <t>372. Inspecciones</t>
  </si>
  <si>
    <t>373. Forestal</t>
  </si>
  <si>
    <t>374. Lineamientos Ambientales</t>
  </si>
  <si>
    <t>375. Anuncios</t>
  </si>
  <si>
    <t>376. Ciudadanos Atendidos</t>
  </si>
  <si>
    <t>377. Atencion ciudadana</t>
  </si>
  <si>
    <t>378. Consolidar acuerdos de colaboración 6/6</t>
  </si>
  <si>
    <t>383. Asignar árboles para su plantación</t>
  </si>
  <si>
    <t>384. Realizar eventos de adopción de árboles</t>
  </si>
  <si>
    <t>385. Reforestar áreas verdes</t>
  </si>
  <si>
    <t>386. Diseñar y/o re diseñar parques del municipio</t>
  </si>
  <si>
    <t>387. Gestionar el desarrollo de los parques diseñados</t>
  </si>
  <si>
    <t>389. Realizar eventos cursos o talleres EE 14/14</t>
  </si>
  <si>
    <t>392.Dar cumplimiento a las Obligaciones de Transparencia</t>
  </si>
  <si>
    <t>404 Reportes de planeación</t>
  </si>
  <si>
    <t>405. Reportes de atención</t>
  </si>
  <si>
    <t>409 Reporte soporte e infraestructura</t>
  </si>
  <si>
    <t>410 Respaldo de Info</t>
  </si>
  <si>
    <t>411 Reporte de Solicitudes</t>
  </si>
  <si>
    <t>414 Reporte usuarios en red</t>
  </si>
  <si>
    <t>417. Reporte Fotografico 2-2</t>
  </si>
  <si>
    <t>418. Reporte de Actividades 1-1</t>
  </si>
  <si>
    <t>419. Reporte Fotografico 1-1</t>
  </si>
  <si>
    <t>420. Reporte de Actividades 1-1</t>
  </si>
  <si>
    <t>421. Reporte de Sistema Sentral 1-1</t>
  </si>
  <si>
    <t>422.  2da Capacitación trimestral Trámites y Servicios</t>
  </si>
  <si>
    <t>426. Reporte</t>
  </si>
  <si>
    <t>428. Solicitudes de Información</t>
  </si>
  <si>
    <t xml:space="preserve">429. Reporte fotográfico </t>
  </si>
  <si>
    <t xml:space="preserve">430. Reporte fotográfico </t>
  </si>
  <si>
    <t>432. Oficios de contestación 6-6</t>
  </si>
  <si>
    <t xml:space="preserve">434.  Ficha técnica de eventos y actividades                                 434. Padrón de Personas beneficiarias </t>
  </si>
  <si>
    <t>437. Padrón de Personas Beneficiarias</t>
  </si>
  <si>
    <t>440. Base de datos de solicitudes de Transparencia y Acceso a la Información y Derechos ARCOP de la SDHIS atendidas y recibidas</t>
  </si>
  <si>
    <t>441. Minuta de reuniones con evidencia fotográfica</t>
  </si>
  <si>
    <t>-</t>
  </si>
  <si>
    <t>444. Oficios 2-2</t>
  </si>
  <si>
    <t>454. Ficha Técnica 9-9</t>
  </si>
  <si>
    <t>467. Minuta de reunión con evidencia fotográfica</t>
  </si>
  <si>
    <t>470. Padrón de Personas Beneficiarias</t>
  </si>
  <si>
    <t xml:space="preserve">Listado de reportes atendidos </t>
  </si>
  <si>
    <t xml:space="preserve">Listado de segumientos atendidos </t>
  </si>
  <si>
    <t xml:space="preserve">Calendarizacion de difusiones  realizadas </t>
  </si>
  <si>
    <t xml:space="preserve">Se encuentra en proceso de analisis para elaboración </t>
  </si>
  <si>
    <t>Evidencia disponible en el Drive (17/17).</t>
  </si>
  <si>
    <t>Evidencia disponible en el Drive (13/13).</t>
  </si>
  <si>
    <t>Evidencia disponible en el Drive (3/3).</t>
  </si>
  <si>
    <t>Evidencia disponible en el Drive (10/10).</t>
  </si>
  <si>
    <t>260. Orientaciones</t>
  </si>
  <si>
    <t>261. Atenciones abril</t>
  </si>
  <si>
    <t>No se realizó</t>
  </si>
  <si>
    <t>267. Oficios gestoria</t>
  </si>
  <si>
    <t>620. SOLICITUD</t>
  </si>
  <si>
    <t>623. Realizar recomendaciones y propuestas 2/2</t>
  </si>
  <si>
    <t>624. Eventos de la promoción de la igualdad de género en el ámbito económico y comunitario 5/5</t>
  </si>
  <si>
    <t>625. Sensibilizar a la ciudadanía con respecto al tema de la prevención 15/15</t>
  </si>
  <si>
    <t>630. Espacios intervenidos NEN y Piensa Igualitario 7/7</t>
  </si>
  <si>
    <t>634. Listas de asistencia NEN 8/8</t>
  </si>
  <si>
    <t>573. Inserción escolar</t>
  </si>
  <si>
    <t>574. Ferias y exposiciones de oferta educativa</t>
  </si>
  <si>
    <t>576. Actividades, talleres y conferencias de mejoramiento académico y buen clima escolar</t>
  </si>
  <si>
    <t>578. Apoyos escolares (becas, útiles y libros)</t>
  </si>
  <si>
    <t>579. Apoyos para la movilidad escolar nacional e internacional</t>
  </si>
  <si>
    <t>589. Insumos y espacios para artistas urbanos a través de "ReUrbanizArte MTY"</t>
  </si>
  <si>
    <t>590. Conferencias y talleres en promoción de salud mental</t>
  </si>
  <si>
    <t>591. Atención psicológica individual</t>
  </si>
  <si>
    <t>592. Conferencias y talleres en promoción de salud nutricia_</t>
  </si>
  <si>
    <t>596. Cursos y seminarios de defensa personal</t>
  </si>
  <si>
    <t>603. Talleres de pintura</t>
  </si>
  <si>
    <t>604. Talleres de Graffiti</t>
  </si>
  <si>
    <t>605. Clases de LSM</t>
  </si>
  <si>
    <t>606. Centros de la Juventud instalados/ Se inauguraron tres centros de la juventud.</t>
  </si>
  <si>
    <t>607. Clubs de debate y simulación de Modelos de Naciones Unidas</t>
  </si>
  <si>
    <t>609. Banqueteras</t>
  </si>
  <si>
    <t>610. Consultar a las juventudes sobre las actividades del Instituto</t>
  </si>
  <si>
    <t>612. Atención a solicitudes ciudadanas</t>
  </si>
  <si>
    <t>613. Atención a solicitudes de transparencia</t>
  </si>
  <si>
    <t>Junio</t>
  </si>
  <si>
    <t>Acumulado 1T</t>
  </si>
  <si>
    <t>Avance al 1T</t>
  </si>
  <si>
    <t>Avance al año</t>
  </si>
  <si>
    <t>Semaforización al 1T</t>
  </si>
  <si>
    <t>Presupuesto</t>
  </si>
  <si>
    <t>CUMPLIDO</t>
  </si>
  <si>
    <t>Implementación de la Primera fase de la evaluación del programa de Servicio Profesional de Carrera de los Servidores Públicos</t>
  </si>
  <si>
    <t>Administrar / Concluir las tareas necesarias a ejecutar para la entrega de espacios públicos y equipamiento urbano de calidad para la recreación y disfrute social</t>
  </si>
  <si>
    <t>Administrar / Concluir las tareas necesarias a ejecutar para la entrega de infraestructura y un entorno urbano seguro sin contaminación visual en vialidades</t>
  </si>
  <si>
    <t>135.-Informe Eventos Gratuitos en los Parques Publicos (2)</t>
  </si>
  <si>
    <t>321. Excel GDI</t>
  </si>
  <si>
    <t>331. Excel GDI</t>
  </si>
  <si>
    <t>324. GDI</t>
  </si>
  <si>
    <t>328. Excel GDI</t>
  </si>
  <si>
    <t>329. Excel GDI</t>
  </si>
  <si>
    <t>349. Excel GDI</t>
  </si>
  <si>
    <t>no hay evidencia</t>
  </si>
  <si>
    <t>335. Listado digitalizaciones</t>
  </si>
  <si>
    <t>334. Listado digitalizaciones-mar 23</t>
  </si>
  <si>
    <t>333. Listado de Subdivisiones-abr 23</t>
  </si>
  <si>
    <t>380. Consolidar acuerdos de colaboración 6/6</t>
  </si>
  <si>
    <t>245. Evidencia Fotográfica</t>
  </si>
  <si>
    <t>314. Bitacora 3/3</t>
  </si>
  <si>
    <t>646. PDF</t>
  </si>
  <si>
    <t>641. Informe 1er. Trimestre 2023</t>
  </si>
  <si>
    <t>141. Registro de detenciones</t>
  </si>
  <si>
    <t>142 Registro de pruebas medicas</t>
  </si>
  <si>
    <t>143. Registro Armas</t>
  </si>
  <si>
    <t>148. Operativo Disuasivo</t>
  </si>
  <si>
    <t>149. Operativo en Conjunto</t>
  </si>
  <si>
    <t xml:space="preserve">150. Auxilios </t>
  </si>
  <si>
    <t>152-155. Registros PMI</t>
  </si>
  <si>
    <t>156. NO HAY EVIDENCIA</t>
  </si>
  <si>
    <t>157 Informe esadistico</t>
  </si>
  <si>
    <t>158. Informe para recopilacion</t>
  </si>
  <si>
    <t>159. Capacitacion cultura vial instituciones educativas</t>
  </si>
  <si>
    <t>160. Capacitacion cultura vial empresas</t>
  </si>
  <si>
    <t>161. Actualizar en normativdad</t>
  </si>
  <si>
    <t>198. Registro de Actividades</t>
  </si>
  <si>
    <t>199. HAY EVIDENCIA PERO NO RESULTADOS AQUÍ</t>
  </si>
  <si>
    <t>200. Operativos</t>
  </si>
  <si>
    <t>201. Eventos abril</t>
  </si>
  <si>
    <t>202-2023 TRANSPARENCIA</t>
  </si>
  <si>
    <t>204. pdf</t>
  </si>
  <si>
    <t>205. pdf</t>
  </si>
  <si>
    <t>206. pdf</t>
  </si>
  <si>
    <t>207. pdf</t>
  </si>
  <si>
    <t>208. pdf</t>
  </si>
  <si>
    <t>209. pdf</t>
  </si>
  <si>
    <t>Ev 475. Estadística</t>
  </si>
  <si>
    <t>Ev 476. Reporte</t>
  </si>
  <si>
    <t>Ev 477. Imágenes junta</t>
  </si>
  <si>
    <t>Ev 480. Visitas domiciliarias</t>
  </si>
  <si>
    <t>Ev 481.Talleres preventivos y remediales</t>
  </si>
  <si>
    <t>Ev 482. Brigadas y recorridos</t>
  </si>
  <si>
    <t>Ev 483. Eventos reuniones plenarias juntas</t>
  </si>
  <si>
    <t>Ev 484. Orientaciones solciales psicológicas jurídicas</t>
  </si>
  <si>
    <t xml:space="preserve">Ev 485. Listado de reportes atendidos </t>
  </si>
  <si>
    <t xml:space="preserve">Ev 486. Listado de segumientos atendidos </t>
  </si>
  <si>
    <t>Ev 487. Visitas de seguimiento a reportes de vulneración de derechos</t>
  </si>
  <si>
    <t>Ev 488. Entrevistas y/o evaluaciones realizadas</t>
  </si>
  <si>
    <t xml:space="preserve">Ev 489. Calendarizacion de difusiones  realizadas </t>
  </si>
  <si>
    <t>Ev 490. Apoyos alimentarios</t>
  </si>
  <si>
    <t>Ev 491. Apoyos funcionales</t>
  </si>
  <si>
    <t>Ev 492. Apoyo alimentario</t>
  </si>
  <si>
    <t>Ev 493. Visitas domiciliarias</t>
  </si>
  <si>
    <t>Ev 494. Personas beneficiarias</t>
  </si>
  <si>
    <t xml:space="preserve">Ev 496. Expediente </t>
  </si>
  <si>
    <t>Ev 497. Prestar aparatos médicos</t>
  </si>
  <si>
    <t xml:space="preserve">Ev 498. Registro diario </t>
  </si>
  <si>
    <t xml:space="preserve">Ev 499. Pláticas </t>
  </si>
  <si>
    <t>Ev 500. Concentrado Adulto mayor</t>
  </si>
  <si>
    <t>Ev 501. Apoyos asistenciales</t>
  </si>
  <si>
    <t>Ev 502. Servicios CHNE</t>
  </si>
  <si>
    <t>Ev 503 Reportes</t>
  </si>
  <si>
    <t>Ev. 509 Formación musical</t>
  </si>
  <si>
    <t>Ev. 510  Terapias</t>
  </si>
  <si>
    <t>Ev. 512 Sesiones</t>
  </si>
  <si>
    <t>Ev. 513 Integración sensorial</t>
  </si>
  <si>
    <t>Ev 515. Reporte</t>
  </si>
  <si>
    <t>Ev 516. Reporte solicitudes</t>
  </si>
  <si>
    <t>Ev 517.  Control interno</t>
  </si>
  <si>
    <t>Ev 518. Oficios</t>
  </si>
  <si>
    <t>Ev. 519 Listado mtto edificios</t>
  </si>
  <si>
    <t>Ev. 520 Listado mtto vehicular</t>
  </si>
  <si>
    <t>Ev. 521 Reporte almacen</t>
  </si>
  <si>
    <t>Ev. 522 Reporte patrimonio</t>
  </si>
  <si>
    <t>Ev 523. Listado informatica</t>
  </si>
  <si>
    <t>Ev 524. Listado capacitación</t>
  </si>
  <si>
    <t>112. Auditorías</t>
  </si>
  <si>
    <t>113. Gasto</t>
  </si>
  <si>
    <t>114. Difusión CII</t>
  </si>
  <si>
    <t>117. Sistema Entrega</t>
  </si>
  <si>
    <t>118. Declaraciones</t>
  </si>
  <si>
    <t>119. Denuncias</t>
  </si>
  <si>
    <t>120. Substanciación</t>
  </si>
  <si>
    <t>124. BD Sol UT-APMC may23</t>
  </si>
  <si>
    <t>125. BD Sol UT-APMC may23</t>
  </si>
  <si>
    <t>126. POA Obligaciones may23</t>
  </si>
  <si>
    <t>128. Servicios Profesionales</t>
  </si>
  <si>
    <t>129. Caja chica</t>
  </si>
  <si>
    <t>130. Adquisición</t>
  </si>
  <si>
    <t>131. Tickets y facturas</t>
  </si>
  <si>
    <t>132. Recursos tecnológicos</t>
  </si>
  <si>
    <t>133. Patrimonio</t>
  </si>
  <si>
    <t>134. Solicitudes</t>
  </si>
  <si>
    <t>135. Formatos</t>
  </si>
  <si>
    <t>136. Expediente contratación</t>
  </si>
  <si>
    <t xml:space="preserve">137. Contador digitalización
El dato reportado corresponde al acumulado de documentos digitalizados por las Direcciones de la Contarloría Municipal al mes de mayo de 2023
</t>
  </si>
  <si>
    <t>No se programó ejecución para este periodo</t>
  </si>
  <si>
    <t>616. Capacitación interinstitucional</t>
  </si>
  <si>
    <t>Las capacitaciones a las personas enlace estan progrmaadas para el 29 de junio y 6 de julio</t>
  </si>
  <si>
    <t>622. FICHA TECNICA</t>
  </si>
  <si>
    <t>623. FICHA TECNICA - 623. OFICIO</t>
  </si>
  <si>
    <t xml:space="preserve">624. Eventos de la promoción de la igualdad de género en el ámbito económico y comunitario </t>
  </si>
  <si>
    <t xml:space="preserve">625. Sensibilizar a la ciudadanía con respecto al tema de la prevención </t>
  </si>
  <si>
    <t>629. Realizar informe de seguimiento a campaña permanente de prevención de las violencias contra las mujeres</t>
  </si>
  <si>
    <t>630. Espacios intervenidos NEN y Piensa Igualitario</t>
  </si>
  <si>
    <t>634. Beneficiar personas mediante la implementación del programa No es No</t>
  </si>
  <si>
    <t>578.  Apoyos escolares (becas, útiles y libros)</t>
  </si>
  <si>
    <t>589. Insumos y espacios para artistas urbanos a través de _ReUrbanizArte MTY_</t>
  </si>
  <si>
    <t>Se agregaron 25 espedientes y se sigue dando seguimiento a los acumulados en el año</t>
  </si>
  <si>
    <t>592. Conferencias y talleres en promoción de salud nutricia</t>
  </si>
  <si>
    <t>593. Programas de salud nutricional _Reto Juventudes Sanas_</t>
  </si>
  <si>
    <t>594. Huertos escolares /                     Se inició un huerto y se le da seguimiento a los ya activos</t>
  </si>
  <si>
    <t>595. Conferencias y talleres en promoción de la educación sexual y reproductiva</t>
  </si>
  <si>
    <t>597. Torneos Grita InjuRe</t>
  </si>
  <si>
    <t>600. Club de Lectura (Sec. 25)</t>
  </si>
  <si>
    <t>601. Clubs de lectura "Morras Leyendo Morras" y "Circulo de Lectura InjuRe!</t>
  </si>
  <si>
    <t>606. Centros de la Juventud instalados</t>
  </si>
  <si>
    <t>609. Banqueteras/ Se integraron 5 jóvenes a la INJURED</t>
  </si>
  <si>
    <t>No se reportaron solicitudes de transparencia en el mes.</t>
  </si>
  <si>
    <t>Expedientes fisicos, tamizajes</t>
  </si>
  <si>
    <t>Expedientes fisicos, base de datos</t>
  </si>
  <si>
    <t>No se programo ejecución</t>
  </si>
  <si>
    <t>No estaba programado para reportarse</t>
  </si>
  <si>
    <t xml:space="preserve">437. Padrón de Personas Beneficiarias </t>
  </si>
  <si>
    <t>440. Base de datos de solicitudes de Transparencia y Acceso a la Información y Derechos ARCOP</t>
  </si>
  <si>
    <t>441. Minutas de reuniones con evidencia fotográfica 3/3</t>
  </si>
  <si>
    <t>454. Fichas Técnicas 16/16                                                                                                                                                           Este mes la Gran Orquesta tuvo más presentaciones.Aún no se realizan las clases de baile</t>
  </si>
  <si>
    <t>459. Ficha Técnica de eventos y actividades</t>
  </si>
  <si>
    <t>460. Ficha técnica de eventos y actividades, 460. padrón de personas beneficiarias</t>
  </si>
  <si>
    <t>461. Fichas técnicas 7/7</t>
  </si>
  <si>
    <t>466. Base de datos de requerimientos recibidos y atendidos a través de oficio 54-54</t>
  </si>
  <si>
    <t>471. Fichas técnicas 2/2 No estaba programado para realizarse, sin embargo se llevaron a cabo acciones</t>
  </si>
  <si>
    <t>325.Resolver dictamenes de expedientes en materia de Fraccionamientos</t>
  </si>
  <si>
    <t>332.Listado de supervisiones-may 23</t>
  </si>
  <si>
    <t>333.Listado de subdivisiones-may 23</t>
  </si>
  <si>
    <t>334.Listado de fraccionamientos-may 23</t>
  </si>
  <si>
    <t>335.Listado digitalizaciones-may 23</t>
  </si>
  <si>
    <t>336.Listado mesas movilidad, infraestructura etc-may 23</t>
  </si>
  <si>
    <t>337.Listado mesa regularizacion-may 23</t>
  </si>
  <si>
    <t>340.Listado de Expedientes Geología</t>
  </si>
  <si>
    <t>341.Listado de Expedientes Vial Fraccionamientos</t>
  </si>
  <si>
    <t>347.Minutas, fotos 8/8</t>
  </si>
  <si>
    <t>348.Solicitar ordenes de inspección en materia de Desarrollo Urbano</t>
  </si>
  <si>
    <t>349.Elaborar dictámenes y preventivas sobre solicitudes de Licencias de Usos de Suelo,  Regimenes en Condominio, Casas Habitación, Trámites menores, Constancias de Obra Terminada  2/2</t>
  </si>
  <si>
    <t>350.Elaborar dictámenes y preventivas sobre solicitudes de licencias de la Ventanilla Única de Construcción (VUC) 2/2</t>
  </si>
  <si>
    <t>353.Atender solicitudes ciudadanas  que tienen como finalidad la obtención de los diversos trámites correspondientes a la Dirección</t>
  </si>
  <si>
    <t>354.Reuniones.1</t>
  </si>
  <si>
    <t>355.Oficio.8/8</t>
  </si>
  <si>
    <t>360.Minuta.29/29</t>
  </si>
  <si>
    <t>362.reuniones.4/4</t>
  </si>
  <si>
    <t>363.Reporte_1</t>
  </si>
  <si>
    <t>365.Bitacora.1</t>
  </si>
  <si>
    <t>366.Bitacora.1</t>
  </si>
  <si>
    <t>367.Bitacora.2</t>
  </si>
  <si>
    <t>368.Bitacora.8</t>
  </si>
  <si>
    <t>369.Bitacora.8</t>
  </si>
  <si>
    <t>371.Estudios.12/12</t>
  </si>
  <si>
    <t xml:space="preserve">372.Brindar atención a solicitudes de inspección y vigilancia en materia de protección ambiental para el control de la contaminación </t>
  </si>
  <si>
    <t xml:space="preserve">375.Brindar atención a dictaminaciones de anuncios </t>
  </si>
  <si>
    <t>377.Atención especializada en materia ambiental</t>
  </si>
  <si>
    <t>378.eventos, cursos o talleres sostenibles 10/10</t>
  </si>
  <si>
    <t>380.Consolidar acuerdos de colaboración (locales o internacionales) 2/2</t>
  </si>
  <si>
    <t>383.Asignar árboles para su plantación 1/1</t>
  </si>
  <si>
    <t>384.Realizar eventos de adopción de árboles 5/5</t>
  </si>
  <si>
    <t>386.diseñar y/o re diseñar parques del municipio 1/1</t>
  </si>
  <si>
    <t>387.Gestionar el desarrollo de los parques diseñados 9/9</t>
  </si>
  <si>
    <t>388.Crear programas de gestión ambiental</t>
  </si>
  <si>
    <t>389.Realizar eventos, cursos o talleres sostenibles</t>
  </si>
  <si>
    <t>394.Brindar atención a reportes ciudadanos 3/3</t>
  </si>
  <si>
    <t>395.Revisar procesos de trámites a petición de las áreas</t>
  </si>
  <si>
    <t>280. Ingreso de personas detenidas</t>
  </si>
  <si>
    <t>281.Registro de pruebas medicas a personas detenidas</t>
  </si>
  <si>
    <t>282. Capacitacion de manejo de armas</t>
  </si>
  <si>
    <t>144-147. Informe  PMP</t>
  </si>
  <si>
    <t>148. Informe operativos disuasivos</t>
  </si>
  <si>
    <t>149. Informe operartivos en conjunto</t>
  </si>
  <si>
    <t>150. Informe llamadas de auxilio</t>
  </si>
  <si>
    <t>152. Registro capacitacion elementos PMI</t>
  </si>
  <si>
    <t>153. Medidas de protección dentro jurisdiccion</t>
  </si>
  <si>
    <t>154. Medidas de protección fuera de jurisdiccion</t>
  </si>
  <si>
    <t>155. Registro de atencion a oficios asignados PMI</t>
  </si>
  <si>
    <t>164. Diagnostico</t>
  </si>
  <si>
    <t xml:space="preserve">169. Evidencia fotografica </t>
  </si>
  <si>
    <t>170.Evidencia fotografica</t>
  </si>
  <si>
    <t>180 Lista de asistencia</t>
  </si>
  <si>
    <t>182.Lista de asistencia</t>
  </si>
  <si>
    <t>184. Base de datos</t>
  </si>
  <si>
    <t>185. Formato</t>
  </si>
  <si>
    <t>358. Servicios trabajo social</t>
  </si>
  <si>
    <t>359. Servicios psicologia</t>
  </si>
  <si>
    <t>360. Criminologia</t>
  </si>
  <si>
    <t>361. Adolescentes atendidos</t>
  </si>
  <si>
    <t>362. Orientaciones</t>
  </si>
  <si>
    <t>363. Llamadas de seguimiento</t>
  </si>
  <si>
    <t>364. Servicios TS Alamey y 364. Servicios TS Norte</t>
  </si>
  <si>
    <t>365. Servicios PSI Alamey y 365. Servicios PSI Norte</t>
  </si>
  <si>
    <t>366. Servicios legales Alamey y 366. Servicios legales Norte</t>
  </si>
  <si>
    <t>367. Traslados Alamey y 367. Traslados Norte</t>
  </si>
  <si>
    <t>204-209 Evidencia C4</t>
  </si>
  <si>
    <t>231. Registro de mantenimiento</t>
  </si>
  <si>
    <t>232. Registro de adquisiciones</t>
  </si>
  <si>
    <t xml:space="preserve">406. Reporte de toma de decisiones </t>
  </si>
  <si>
    <t>409 Reporte soporte e infraestructura 1/1</t>
  </si>
  <si>
    <t>410 Respaldo de Info 1/1</t>
  </si>
  <si>
    <t>411 Reporte de Solicitudes 1/1</t>
  </si>
  <si>
    <t>414 Reporte usuarios en red 1/1</t>
  </si>
  <si>
    <t>417. Reporte Fotografico 3/3</t>
  </si>
  <si>
    <t>428. Solicitud de Información</t>
  </si>
  <si>
    <t>304.Diseños Arquitectonicos 1/1</t>
  </si>
  <si>
    <t>305.Proyectos de Espacio Público 9/9</t>
  </si>
  <si>
    <t>306.Proyectos Pluviales 1/1</t>
  </si>
  <si>
    <t>307.Expedientes de Factibilidad R.F. 0/1</t>
  </si>
  <si>
    <t>308.Expedientes de Factibilidad R.P. 02</t>
  </si>
  <si>
    <t>310.Actas de Comité 6/6</t>
  </si>
  <si>
    <t>311.Contratos 7/7</t>
  </si>
  <si>
    <t>314. Bitacora de Supervisión 1/1</t>
  </si>
  <si>
    <t>316.Proyectos de Pavimentación 0/3</t>
  </si>
  <si>
    <t>318.Dictamenes de Opinión 52/52</t>
  </si>
  <si>
    <t>319.Bitacora Vial 0/8</t>
  </si>
  <si>
    <t>320. Solicitudes Acceso a la Información 11/11</t>
  </si>
  <si>
    <t>321. Reporte de Sistema Sentral 76/76</t>
  </si>
  <si>
    <t>275.-Descrtiptivo Mtto Vial pintura de Cordon</t>
  </si>
  <si>
    <t>57.Fotografia</t>
  </si>
  <si>
    <t>58.Captura pantalla</t>
  </si>
  <si>
    <t>65.ING.FOTOGRAFÍA NOTIFICACIÓN</t>
  </si>
  <si>
    <t>66.FOTOGRAFÍA DESCUENTO MULTAS DE TRÁNSITO</t>
  </si>
  <si>
    <t>SE REPORTA TRIMESTRALMENTE</t>
  </si>
  <si>
    <t>Ev.69.01 - Procedimiento de Requerimiento con Multa concluido en Mayo</t>
  </si>
  <si>
    <t xml:space="preserve">70.OFICIO DCYCP-DGF/1194/2023 </t>
  </si>
  <si>
    <t>75.Tramites recibidos mayo 2023</t>
  </si>
  <si>
    <t>75. Tramites recibidos mayo 2023</t>
  </si>
  <si>
    <t>76. Reporte excel nómina revisada mayo 2023</t>
  </si>
  <si>
    <t>Las evaluciones unicamente se realizaron durante marzo y abril</t>
  </si>
  <si>
    <t>86. Documento de word</t>
  </si>
  <si>
    <t>88.  oficios Comité</t>
  </si>
  <si>
    <t>94. Reporte sistema solicitud</t>
  </si>
  <si>
    <t xml:space="preserve">41.OFICIOS </t>
  </si>
  <si>
    <t xml:space="preserve">49.OFICIOS </t>
  </si>
  <si>
    <t>0.OFICIOS</t>
  </si>
  <si>
    <t>105.Reporte de excel</t>
  </si>
  <si>
    <t>06. Reporte de word</t>
  </si>
  <si>
    <t>107. Reporte de excel</t>
  </si>
  <si>
    <t>109.- Reporte de Excel</t>
  </si>
  <si>
    <t>Evidencia fotográfica y listado de asistencia</t>
  </si>
  <si>
    <t>Programado para el mes de junio</t>
  </si>
  <si>
    <t>373 microcréditos para mipymes; programa de financiamiento para PYMES en desarrollo.</t>
  </si>
  <si>
    <t xml:space="preserve">Evidencia fotográfica y registro </t>
  </si>
  <si>
    <t>Acuses de transparencia</t>
  </si>
  <si>
    <t>Registro de SENTRAL</t>
  </si>
  <si>
    <t>Capturas de imagen</t>
  </si>
  <si>
    <t>Registro</t>
  </si>
  <si>
    <t>Oficio</t>
  </si>
  <si>
    <t>Evidencia disponible en el Drive (41/41).</t>
  </si>
  <si>
    <t>Evidencia disponible en el Drive (5/5).</t>
  </si>
  <si>
    <t>Evidencia disponible en el Drive (4/4).</t>
  </si>
  <si>
    <t>Evidencia disponible en el Drive (19/19).</t>
  </si>
  <si>
    <t>261. Atenciones mayo</t>
  </si>
  <si>
    <t>266. Registro encuestas</t>
  </si>
  <si>
    <t xml:space="preserve">434.  Ficha técnica de eventos y actividades y Padrón de Personas beneficiarias </t>
  </si>
  <si>
    <t>467. Minutas de reuniones con evidencia fotográfica 4/4</t>
  </si>
  <si>
    <t>Brindar sesiones integrales a infancias</t>
  </si>
  <si>
    <t>Entregar material en braille a personas con discapacidad visual</t>
  </si>
  <si>
    <t>Impartir sesiones de habilidades sociales a niñas, niños y adolescentes con discapacidad</t>
  </si>
  <si>
    <t>Beneficiar a jóvenes con actividades, talleres y conferencias
enfocadas en el mejoramiento de su nivel académico y buen
clima escolar</t>
  </si>
  <si>
    <t>Jóvenes</t>
  </si>
  <si>
    <t>Jóvenes beneficiados con asesorías académicas para el ingreso a las preparatorias y Facultades de la U.A.N.L</t>
  </si>
  <si>
    <t>Beneficiar a jóvenes con cursos y/o talleres de oficios</t>
  </si>
  <si>
    <t>Beneficiar a los jóvenes con cursos y/o talleres de habilidades y
herramientas de empleabilidad</t>
  </si>
  <si>
    <t>Encuestas</t>
  </si>
  <si>
    <t>Medir el porcentaje de vinculaciones efectivas para fortalecer los programas y proyectos a partir de las propuestas realizadas</t>
  </si>
  <si>
    <t>1 merccado de emprendimiento y 1 VG</t>
  </si>
  <si>
    <t>Expo MOVAC</t>
  </si>
  <si>
    <t>! Torneo de basquet</t>
  </si>
  <si>
    <t>1 Club de lectura</t>
  </si>
  <si>
    <t>2 miembros nuevos</t>
  </si>
  <si>
    <t>Impactar a jóvenes con clubs de debate y simulación de Modelos de Naciones Unidas en escuelas</t>
  </si>
  <si>
    <t>Beneficiar jóvenes con clases certificadas de Lengua de Señas Mexicanas</t>
  </si>
  <si>
    <t>Consultar mediante encuestas a las juventudes sobre las actividades del Instituto de la Juventud Regia</t>
  </si>
  <si>
    <t>Visitas de seguimiento a reportes de vulneración de derechos</t>
  </si>
  <si>
    <t>Realizar brigadas alimentarias</t>
  </si>
  <si>
    <t>Entregar apoyos funcionales en brigadas</t>
  </si>
  <si>
    <t>Entregar apoyos alimentarios en brigadas</t>
  </si>
  <si>
    <t>Realizar recorridos asistenciales</t>
  </si>
  <si>
    <t>Instalar albergue temporal</t>
  </si>
  <si>
    <t>Realizar eventos para personas adultas mayores</t>
  </si>
  <si>
    <t>Realizar sesiones de computación para personas adultas mayores</t>
  </si>
  <si>
    <t>Realizar actividades intergeneracionales con personas adultas mayores</t>
  </si>
  <si>
    <t>Realizar actividades que fomentan la salud de las personas adultas mayores</t>
  </si>
  <si>
    <t>Otorgar consultas médicas a personas adultas mayores que asisten a las Casas Club</t>
  </si>
  <si>
    <t>Realizar actividades recreativas en Casa Hogar Nueva Esperanza</t>
  </si>
  <si>
    <t>Realizar talleres productivos para personas adultas mayores</t>
  </si>
  <si>
    <t>Otorgar servicios de movilidad a personas adultas mayores usuarias de Casas Club</t>
  </si>
  <si>
    <t>Brindar orientaciones psicológicas a personas adultas mayores en Casas Club</t>
  </si>
  <si>
    <t>Impartir sesiones de integración sensorial a personas con discapacidad</t>
  </si>
  <si>
    <t>Reporte de volantes</t>
  </si>
  <si>
    <t>No  se programó</t>
  </si>
  <si>
    <t>Contestar demandas presentadas en contra de la Administración Pública Municipal dentro de los términos de la materia</t>
  </si>
  <si>
    <t>261. Atenciones junio</t>
  </si>
  <si>
    <t>Evidencia disponible en el Drive (33/33).</t>
  </si>
  <si>
    <t>Evidencia disponible en el Drive (18/18).</t>
  </si>
  <si>
    <t>Evidencia disponible en el Drive (25/25).</t>
  </si>
  <si>
    <t>Evidencia disponible en el Drive (26/26).</t>
  </si>
  <si>
    <t>259.- Realizar eventos gratuitos en los parques públicos</t>
  </si>
  <si>
    <t>265.-Realizar operativos del programa Ahora Vamos Juntos</t>
  </si>
  <si>
    <t>275.-Descriptivo Mtto Vial pintura de cordon</t>
  </si>
  <si>
    <t>296.-Atender solicitudes de permisos de ruptura yu ocupación de vía publica</t>
  </si>
  <si>
    <t>298.-Atender solicitudes de autorización para</t>
  </si>
  <si>
    <t>301.-Dar cumplimiento a las Obligaciones de Transparencia</t>
  </si>
  <si>
    <t>304.Diseños Arquitectonicos 2/2</t>
  </si>
  <si>
    <t>306.Proyectos Pluviales 2/2</t>
  </si>
  <si>
    <t>307.Expedientes de Factibilidad R.F. 0/3</t>
  </si>
  <si>
    <t>310.Actas de Comité 0/0</t>
  </si>
  <si>
    <t>311.Contratos 9/9</t>
  </si>
  <si>
    <t>312.Publicaciones para Convocatoria 3/3</t>
  </si>
  <si>
    <t>313.Oficio de Gestión 13/13</t>
  </si>
  <si>
    <t>314. Bitacora de Supervisión 4/4</t>
  </si>
  <si>
    <t>318.Dictamenes de Opinión 53/53</t>
  </si>
  <si>
    <t>319.Bitacora Vial 0/4</t>
  </si>
  <si>
    <t>320. Solicitudes Acceso a la Información 5/5</t>
  </si>
  <si>
    <t>321. Reporte de Sistema Sentral 52/52</t>
  </si>
  <si>
    <t>415. Lineamientos Conexión Equipos 1/1</t>
  </si>
  <si>
    <t>419. Reporte Fotografico 4/4</t>
  </si>
  <si>
    <t>425. Elaborar los informes de avance del Programa Anual de Mejora Regulatoria</t>
  </si>
  <si>
    <t>56.Oficio convocatoria</t>
  </si>
  <si>
    <t>62.ING CARTA 63.INVITACIÓN</t>
  </si>
  <si>
    <t>66.FOTO DESCUENTO EN MULTAS DE TRÁNSITO</t>
  </si>
  <si>
    <t>65.REPORTE EXCEL</t>
  </si>
  <si>
    <t>Ev.69.01 - Procedimiento de Requerimiento con Multa concluido en Junio</t>
  </si>
  <si>
    <t>74_75 EXPEDIENTES DE CONTRATISTAS Y GC</t>
  </si>
  <si>
    <t>76.Expedientes de nómina junio 2023</t>
  </si>
  <si>
    <t xml:space="preserve">77. captura de foto </t>
  </si>
  <si>
    <t xml:space="preserve">78. captura de foto </t>
  </si>
  <si>
    <t>85.Las evaluciones unicamente se realizaron durante marzo y abril</t>
  </si>
  <si>
    <t>No se programo ejecución para este periodo</t>
  </si>
  <si>
    <t>98.OFICIOS</t>
  </si>
  <si>
    <t>99.OFICIOS</t>
  </si>
  <si>
    <t>100..OFICIOS</t>
  </si>
  <si>
    <t>101.N/H</t>
  </si>
  <si>
    <t>105.Reporte de Excel</t>
  </si>
  <si>
    <t>106.Formato de word</t>
  </si>
  <si>
    <t>107.Reporte de Excel</t>
  </si>
  <si>
    <t>Realizar talleres preventivos a nivel educación Básica y media superior</t>
  </si>
  <si>
    <t>Realizar talleres informativos, preventivos y de obligaciones ciudadanas</t>
  </si>
  <si>
    <t>124-POA BD Sol UT-APMC jun23 - 1de1</t>
  </si>
  <si>
    <t>125-POA BD Sol UT-APMC jun23 - 1de1</t>
  </si>
  <si>
    <t>126-POA Obligaciones jun23 - 1de1</t>
  </si>
  <si>
    <t>Informe 2do. Trimestre 2023</t>
  </si>
  <si>
    <t>Lista de asistencia</t>
  </si>
  <si>
    <t>Programada la selección de ganadores y entrega del recurso para el mes de agosto.</t>
  </si>
  <si>
    <t>238 créditos para mipymes; programa de financiamiento para pymes en desarrollo.</t>
  </si>
  <si>
    <t>327.Solicitar ordenes de inspección en materia de Desarrollo Urbano 2/2</t>
  </si>
  <si>
    <t>328.Resolver dictámenes de solicitudes de Licencias de Usos de Suelo,  Regimenes en Condominio, Casas Habitación, Trámites menores, Constancias de Obra Terminada 4/4</t>
  </si>
  <si>
    <t>329.Resolver dictámenes de licencias de la Ventanilla Única de Construcción (VUC) 4/4</t>
  </si>
  <si>
    <t>332.Listado de Supervisiones-jun 23</t>
  </si>
  <si>
    <t>333.Listado de Subdivisiones-jun 23</t>
  </si>
  <si>
    <t>334.Listado Fraccionamiento-jun 23</t>
  </si>
  <si>
    <t>335.Listado digitalizaciones-jun 23</t>
  </si>
  <si>
    <t>336.Listado. Lista de asistencia 2/2</t>
  </si>
  <si>
    <t>337.Listado mesa Regularizacion-jun 23</t>
  </si>
  <si>
    <t>338. Listado de Expedientes Estructruras</t>
  </si>
  <si>
    <t>341. Listado de Expedientes Vial Fraccionamientos</t>
  </si>
  <si>
    <t>343. Listado de expedientes alineamientos</t>
  </si>
  <si>
    <t>345. Plano de Colonias digitalizadas Junio</t>
  </si>
  <si>
    <t>346. Listado de expedientes, plano 2/2</t>
  </si>
  <si>
    <t>347.Fotos, Minuta 8/8</t>
  </si>
  <si>
    <t>348. Listado de Expedientes 2/2</t>
  </si>
  <si>
    <t xml:space="preserve">349.Elaborar dictámenes y preventivas sobre solicitudes de Licencias de Usos de Suelo,  Regimenes en Condominio, Casas Habitación, Trámites menores, Constancias de Obra Terminada </t>
  </si>
  <si>
    <t>350.Elaborar dictámenes y preventivas sobre solicitudes de licencias de la Ventanilla Única de Construcción (VUC)</t>
  </si>
  <si>
    <t>354.Reuniones vecinales</t>
  </si>
  <si>
    <t>355. Respuesta a Oficios 3/3</t>
  </si>
  <si>
    <t>356. Minutas de supervisión 2/2</t>
  </si>
  <si>
    <t>357. Propuesta de normas y lineamientos 9/9</t>
  </si>
  <si>
    <t>358.Oficio de remisión de dictámen</t>
  </si>
  <si>
    <t>359. Reportes de mesas de participación 7/7</t>
  </si>
  <si>
    <t>360.Revisión a proyectos de particulares</t>
  </si>
  <si>
    <t>361.Diseño de materia digital 10/10</t>
  </si>
  <si>
    <t>363.Reporte de trazos en calle</t>
  </si>
  <si>
    <t>364.Opiniones a proyector en el espacio público 3/3</t>
  </si>
  <si>
    <t>365.Solicitudes ciudadanas de movilidad</t>
  </si>
  <si>
    <t>366.Pintura de señalización horizontal</t>
  </si>
  <si>
    <t>367.Pintura de cruces o intersecciones</t>
  </si>
  <si>
    <t>368. Mantenimiento a señales</t>
  </si>
  <si>
    <t xml:space="preserve">369. Instalar señales de tránsito </t>
  </si>
  <si>
    <t>370. Rehabilitar cruces con semáforos</t>
  </si>
  <si>
    <t>371.Estudio de ingeniería de tránsito</t>
  </si>
  <si>
    <t>373. Dictaminaciones en materia forestal</t>
  </si>
  <si>
    <t>374. Dictaminaciones de lineamientos ambientales</t>
  </si>
  <si>
    <t>375. Dictaminaciones de anuncios</t>
  </si>
  <si>
    <t>376. Ventanilla de desarrollo verde</t>
  </si>
  <si>
    <t xml:space="preserve">377.Atención Cambio Climático </t>
  </si>
  <si>
    <t>378.Eventos sostenibles</t>
  </si>
  <si>
    <t>379. Realizar programas de gestión ambiental</t>
  </si>
  <si>
    <t>380. Consolidar acuerdos en colaboración (locales o internacionales)</t>
  </si>
  <si>
    <t>381. Diseñar propuesta del reglamento de cambio climático 1/1</t>
  </si>
  <si>
    <t>382.Realizar diálogos abiertos por el Acuerdo Verde 4/4</t>
  </si>
  <si>
    <t>383. Asignar árboles para su plantación 1/1</t>
  </si>
  <si>
    <t>384.Realizar eventos de adopción de árboles 2/2</t>
  </si>
  <si>
    <t>386. Diseñar y/o re diseñar parques del municipio 13/13</t>
  </si>
  <si>
    <t>387.Gestionar el desarrollo de los parques diseñados 13/13</t>
  </si>
  <si>
    <t>389. Realizar eventos, cursos o talleres sostenibles</t>
  </si>
  <si>
    <t xml:space="preserve">392.Dar cumplimiento a las obligaciones de Transparencia </t>
  </si>
  <si>
    <t>432. Oficio de contestación</t>
  </si>
  <si>
    <t>433.Base de Datos Sentral</t>
  </si>
  <si>
    <t xml:space="preserve">434. Ficha técnica de eventos y actividades 434. Padrón de Personas beneficiarias </t>
  </si>
  <si>
    <t>438.Base de Datos ACSDHIS</t>
  </si>
  <si>
    <t>440. Base de datos de solicitudes de Transparencia y Acceso a la Información y Derechos</t>
  </si>
  <si>
    <t>441. Minutas de Reunión</t>
  </si>
  <si>
    <t>443. Protocolo</t>
  </si>
  <si>
    <t>445. Boletín de la sesión</t>
  </si>
  <si>
    <t>450. Formato de Vinculaciones
Este indicador es trimestral por lo que el número de vinculaciones de abril a junio es de 12, de las cuales 11 fueron efectivas. En este sentido el porcentaje de vinculaciones efectivas del segundo trimestre es de 91%.</t>
  </si>
  <si>
    <t>452. Fichas técnicas 3/3</t>
  </si>
  <si>
    <t>456. Ficha técnica sde eventos y actividades</t>
  </si>
  <si>
    <t>466. Base de datos de requerimientos recibidos y atendidos a través de oficio 118-118</t>
  </si>
  <si>
    <t>467. Minuta de Reuniones 4-4</t>
  </si>
  <si>
    <t>469. Ficha Técnica de eventos y actividades</t>
  </si>
  <si>
    <t>471. Ficha técnica de evento</t>
  </si>
  <si>
    <t>582. Sesiones de éxito</t>
  </si>
  <si>
    <t>583. Talleres y actividades que promuevan el emprendimiento</t>
  </si>
  <si>
    <t>589. Insumos y espacios para la realización de su arte a artistas urbanos a través de "ReUrbanizArte MTY"</t>
  </si>
  <si>
    <t>591. Atención psicológica individual/ expedientes activos</t>
  </si>
  <si>
    <t>595. Conferencias y talleres en promoción de la educación sexual y reproductiva_</t>
  </si>
  <si>
    <t>600. Clubs de lectura escolares</t>
  </si>
  <si>
    <t xml:space="preserve">609. Banqueteras/ No se registraron ingresos, se registra una reunión y se mantienen los miebros de la INJURED </t>
  </si>
  <si>
    <t>607. Banqueteras</t>
  </si>
  <si>
    <t>594. Huertos escolares/Seguimiento del huerto iniciado en febrero</t>
  </si>
  <si>
    <t>Administrar / Concluir contratos y programas de obra que proporcionan la mejora de los espacios públicos del municipio</t>
  </si>
  <si>
    <t xml:space="preserve">615. Ficha Técnica Sensibilización / 615. Oficio IMMR 342 / 615. Oficio IMMR 357 /615. Cotización de Servicios Ponente / 615. Confirmaciones de asistencia / Se realizaron la gestiones necesarias para llevar a cabo la Sensibilización en materia de Prevención de la Violencia, focalizada en personas tomadoras de decisión, la cual estaba  programada este mes, no obstante, por decisión de Dirección General del IMMR basada en cuestiones logísticas, se pospuso la realización del mismo. </t>
  </si>
  <si>
    <t xml:space="preserve">620. Contestación </t>
  </si>
  <si>
    <t>621. Ficha Técnica 621. Lista de Asistencia 621. fotografías</t>
  </si>
  <si>
    <t>622.Ficha técnica, 622. Fotografías, 622. Diagnóstico y 622. Presentación</t>
  </si>
  <si>
    <t>623. OFICIO 366-2023, 623. FICHA TENICA, 623. FOTOGRAFIAS, 623. LISTA DE ASISTENCIA, 623. OFICIO  623 CAMPAÑA, 623, OFICIO 344-2023, 623. OFICIO 365-2023, 623, OFICIO 318-2023</t>
  </si>
  <si>
    <t xml:space="preserve">625.Sensibilizar a la ciudadanía con respecto al tema de la prevención de la violencia en razón de género por medio de charlas informativas </t>
  </si>
  <si>
    <t xml:space="preserve">627. Informe AVGM </t>
  </si>
  <si>
    <t>*2</t>
  </si>
  <si>
    <t>*1</t>
  </si>
  <si>
    <t>Aceptable</t>
  </si>
  <si>
    <t>En Progreso</t>
  </si>
  <si>
    <t>En Riesgo</t>
  </si>
  <si>
    <t>Julio</t>
  </si>
  <si>
    <t>No se ejecutó actividad en el periodo</t>
  </si>
  <si>
    <t>581. Cursos y-o talleres de habilidades y herramientas de empleabilidad</t>
  </si>
  <si>
    <t>582. Sesiones de Éxito</t>
  </si>
  <si>
    <t xml:space="preserve">605. Clases de LSM/Se inició curso básico presencial y se dio seguimiento a nivel intermedio 2 y avanzado 1 </t>
  </si>
  <si>
    <t xml:space="preserve">606. Atender a las Juventudes en los Centros de la Juventud </t>
  </si>
  <si>
    <t>609. Integrar a jóvenes dentro de Banqueteras</t>
  </si>
  <si>
    <t>Capacitar al personal del Instituto de la Juventud Regia</t>
  </si>
  <si>
    <t>609. Capacitaciones INJURE</t>
  </si>
  <si>
    <t>609. Capacitar al personal del Instituto</t>
  </si>
  <si>
    <t>611. Capacitar al Personal del Instituto. / Se reporta el número de temas de capacitación tomados por el personal del Instituto.</t>
  </si>
  <si>
    <t>611. Capacitar al personal del Instituto</t>
  </si>
  <si>
    <t>Agosto</t>
  </si>
  <si>
    <t>Planeado/Programado</t>
  </si>
  <si>
    <t xml:space="preserve">Programado </t>
  </si>
  <si>
    <t>EVIDENCIA/COMENTARIOS</t>
  </si>
  <si>
    <t>583. Talleres y actividades de emprendimiento</t>
  </si>
  <si>
    <t>584. Convocatoria de ingreso al Bootcamp de emprendimiento</t>
  </si>
  <si>
    <t xml:space="preserve">Seguimiento del curso básico que inició en julio, intermedio que inició en abril y avanzado que inició en marzo </t>
  </si>
  <si>
    <t xml:space="preserve">Seguimiento de capacitación de la Prevención de Violenacia </t>
  </si>
  <si>
    <t>EVIDENCIA/ COMENTARIOS</t>
  </si>
  <si>
    <t>Septiembre</t>
  </si>
  <si>
    <t>No se realizo la actividad</t>
  </si>
  <si>
    <t>592. Se inicio un huerto en la Sec. 38 el 28 de feb</t>
  </si>
  <si>
    <t>NO HA TOCADO PERIODO PARA REPORTAR</t>
  </si>
  <si>
    <t>575. Asesorias académicas</t>
  </si>
  <si>
    <t>585. Bootcamp de emprendimiento</t>
  </si>
  <si>
    <t>588. Pintas conjuntas y expos de arte urbano _Monterrey a Color__</t>
  </si>
  <si>
    <t>601. Clubs de lectura "Morras Leyendo Morras" y "Circulo de Lectura InjuRe</t>
  </si>
  <si>
    <t>602. Talleres de redacción literaria</t>
  </si>
  <si>
    <t>Programado</t>
  </si>
  <si>
    <t>Octubre</t>
  </si>
  <si>
    <t>Evidencia</t>
  </si>
  <si>
    <t>%</t>
  </si>
  <si>
    <t>Seguimiento</t>
  </si>
  <si>
    <t>No se programó actividad en el periodo</t>
  </si>
  <si>
    <t>586. Mercaditos emprendedores "Líderes emprendiendo"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</si>
</sst>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 #,##0.00_-;_-* &quot;-&quot;??_-;_-@_-"/>
    <numFmt numFmtId="164" formatCode="_-* #,##0.00\ &quot;€&quot;_-;\-* #,##0.00\ &quot;€&quot;_-;_-* &quot;-&quot;??\ &quot;€&quot;_-;_-@_-"/>
    <numFmt numFmtId="167" formatCode="0.0%"/>
  </numFmts>
  <fonts count="21" x14ac:knownFonts="1">
    <font>
      <sz val="11"/>
      <color theme="1"/>
      <name val="Calibri"/>
      <family val="2"/>
      <scheme val="minor"/>
    </font>
    <font>
      <sz val="11"/>
      <color theme="1"/>
      <name val="Calibri"/>
      <family val="2"/>
      <scheme val="minor"/>
    </font>
    <font>
      <sz val="12"/>
      <color theme="1"/>
      <name val="Calibri Light"/>
      <family val="2"/>
      <scheme val="major"/>
    </font>
    <font>
      <sz val="12"/>
      <color theme="0"/>
      <name val="Calibri Light"/>
      <family val="2"/>
      <scheme val="major"/>
    </font>
    <font>
      <b/>
      <sz val="9"/>
      <color indexed="81"/>
      <name val="Tahoma"/>
      <family val="2"/>
    </font>
    <font>
      <sz val="9"/>
      <color indexed="81"/>
      <name val="Tahoma"/>
      <family val="2"/>
    </font>
    <font>
      <sz val="11"/>
      <color rgb="FF006100"/>
      <name val="Calibri"/>
      <family val="2"/>
      <scheme val="minor"/>
    </font>
    <font>
      <sz val="12"/>
      <name val="Calibri Light"/>
      <family val="2"/>
      <scheme val="major"/>
    </font>
    <font>
      <sz val="12"/>
      <color indexed="8"/>
      <name val="Calibri Light"/>
      <family val="2"/>
      <scheme val="major"/>
    </font>
    <font>
      <sz val="12"/>
      <color rgb="FF000000"/>
      <name val="Calibri Light"/>
      <family val="2"/>
      <scheme val="major"/>
    </font>
    <font>
      <sz val="11"/>
      <color rgb="FF9C0006"/>
      <name val="Calibri"/>
      <family val="2"/>
      <scheme val="minor"/>
    </font>
    <font>
      <sz val="11"/>
      <color rgb="FF9C6500"/>
      <name val="Calibri"/>
      <family val="2"/>
      <scheme val="minor"/>
    </font>
    <font>
      <sz val="12"/>
      <color rgb="FF9C6500"/>
      <name val="Calibri Light"/>
      <family val="2"/>
      <scheme val="major"/>
    </font>
    <font>
      <sz val="12"/>
      <color rgb="FF9C0006"/>
      <name val="Calibri Light"/>
      <family val="2"/>
      <scheme val="major"/>
    </font>
    <font>
      <sz val="12"/>
      <color rgb="FF006100"/>
      <name val="Calibri Light"/>
      <family val="2"/>
      <scheme val="major"/>
    </font>
    <font>
      <sz val="11"/>
      <color theme="1"/>
      <name val="Calibri"/>
      <family val="2"/>
      <scheme val="minor"/>
    </font>
    <font>
      <b/>
      <sz val="24"/>
      <color theme="1"/>
      <name val="Calibri Light"/>
      <family val="2"/>
      <scheme val="major"/>
    </font>
    <font>
      <b/>
      <sz val="12"/>
      <color theme="1"/>
      <name val="Calibri Light"/>
      <family val="2"/>
      <scheme val="major"/>
    </font>
    <font>
      <sz val="12"/>
      <color theme="1"/>
      <name val="Calibri"/>
      <family val="2"/>
    </font>
    <font>
      <b/>
      <sz val="9"/>
      <color indexed="81"/>
      <name val="Tahoma"/>
      <charset val="1"/>
    </font>
    <font>
      <sz val="9"/>
      <color indexed="81"/>
      <name val="Tahoma"/>
      <charset val="1"/>
    </font>
  </fonts>
  <fills count="38">
    <fill>
      <patternFill patternType="none"/>
    </fill>
    <fill>
      <patternFill patternType="gray125"/>
    </fill>
    <fill>
      <patternFill patternType="solid">
        <fgColor theme="8" tint="-0.249977111117893"/>
        <bgColor indexed="64"/>
      </patternFill>
    </fill>
    <fill>
      <patternFill patternType="solid">
        <fgColor theme="5" tint="-0.249977111117893"/>
        <bgColor indexed="64"/>
      </patternFill>
    </fill>
    <fill>
      <patternFill patternType="solid">
        <fgColor theme="9" tint="-0.249977111117893"/>
        <bgColor indexed="64"/>
      </patternFill>
    </fill>
    <fill>
      <patternFill patternType="solid">
        <fgColor rgb="FF002060"/>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rgb="FFFFFF00"/>
        <bgColor indexed="64"/>
      </patternFill>
    </fill>
    <fill>
      <patternFill patternType="solid">
        <fgColor rgb="FFBFBFBF"/>
        <bgColor rgb="FFBFBFBF"/>
      </patternFill>
    </fill>
    <fill>
      <patternFill patternType="solid">
        <fgColor theme="0" tint="-0.249977111117893"/>
        <bgColor rgb="FFBDD6EE"/>
      </patternFill>
    </fill>
    <fill>
      <patternFill patternType="solid">
        <fgColor theme="0"/>
        <bgColor theme="0"/>
      </patternFill>
    </fill>
    <fill>
      <patternFill patternType="solid">
        <fgColor rgb="FFC6EFCE"/>
      </patternFill>
    </fill>
    <fill>
      <patternFill patternType="solid">
        <fgColor theme="4" tint="0.59999389629810485"/>
        <bgColor rgb="FFBDD6EE"/>
      </patternFill>
    </fill>
    <fill>
      <patternFill patternType="solid">
        <fgColor theme="5" tint="0.59999389629810485"/>
        <bgColor rgb="FFF7CAAC"/>
      </patternFill>
    </fill>
    <fill>
      <patternFill patternType="solid">
        <fgColor rgb="FFFFFFFF"/>
        <bgColor rgb="FFFFFFFF"/>
      </patternFill>
    </fill>
    <fill>
      <patternFill patternType="solid">
        <fgColor theme="0"/>
        <bgColor indexed="64"/>
      </patternFill>
    </fill>
    <fill>
      <patternFill patternType="solid">
        <fgColor rgb="FFFFC7CE"/>
      </patternFill>
    </fill>
    <fill>
      <patternFill patternType="solid">
        <fgColor rgb="FFFFEB9C"/>
      </patternFill>
    </fill>
    <fill>
      <patternFill patternType="solid">
        <fgColor rgb="FFA8D08D"/>
        <bgColor rgb="FFA8D08D"/>
      </patternFill>
    </fill>
    <fill>
      <patternFill patternType="solid">
        <fgColor rgb="FFFFFF00"/>
        <bgColor rgb="FFFFFF00"/>
      </patternFill>
    </fill>
    <fill>
      <patternFill patternType="solid">
        <fgColor theme="7" tint="-0.249977111117893"/>
        <bgColor indexed="64"/>
      </patternFill>
    </fill>
    <fill>
      <patternFill patternType="solid">
        <fgColor theme="1" tint="0.34998626667073579"/>
        <bgColor indexed="64"/>
      </patternFill>
    </fill>
    <fill>
      <patternFill patternType="solid">
        <fgColor rgb="FFF49A9A"/>
        <bgColor indexed="64"/>
      </patternFill>
    </fill>
    <fill>
      <patternFill patternType="solid">
        <fgColor theme="0" tint="-0.249977111117893"/>
        <bgColor rgb="FFCCCCCC"/>
      </patternFill>
    </fill>
    <fill>
      <patternFill patternType="solid">
        <fgColor theme="9"/>
        <bgColor indexed="64"/>
      </patternFill>
    </fill>
    <fill>
      <patternFill patternType="solid">
        <fgColor theme="4" tint="-0.249977111117893"/>
        <bgColor indexed="64"/>
      </patternFill>
    </fill>
    <fill>
      <patternFill patternType="solid">
        <fgColor rgb="FFFACECE"/>
        <bgColor indexed="64"/>
      </patternFill>
    </fill>
    <fill>
      <patternFill patternType="solid">
        <fgColor rgb="FF92D050"/>
        <bgColor indexed="64"/>
      </patternFill>
    </fill>
    <fill>
      <patternFill patternType="solid">
        <fgColor theme="0" tint="-0.34998626667073579"/>
        <bgColor indexed="64"/>
      </patternFill>
    </fill>
    <fill>
      <patternFill patternType="solid">
        <fgColor rgb="FFB7B7B7"/>
        <bgColor rgb="FFB7B7B7"/>
      </patternFill>
    </fill>
    <fill>
      <patternFill patternType="solid">
        <fgColor rgb="FFFFC000"/>
        <bgColor indexed="64"/>
      </patternFill>
    </fill>
    <fill>
      <patternFill patternType="solid">
        <fgColor rgb="FF73D3CE"/>
        <bgColor indexed="64"/>
      </patternFill>
    </fill>
    <fill>
      <patternFill patternType="solid">
        <fgColor theme="2" tint="-9.9978637043366805E-2"/>
        <bgColor indexed="64"/>
      </patternFill>
    </fill>
    <fill>
      <patternFill patternType="solid">
        <fgColor theme="5" tint="0.39997558519241921"/>
        <bgColor indexed="64"/>
      </patternFill>
    </fill>
    <fill>
      <patternFill patternType="solid">
        <fgColor theme="2" tint="-0.249977111117893"/>
        <bgColor indexed="64"/>
      </patternFill>
    </fill>
  </fills>
  <borders count="11">
    <border>
      <left/>
      <right/>
      <top/>
      <bottom/>
      <diagonal/>
    </border>
    <border>
      <left style="hair">
        <color indexed="64"/>
      </left>
      <right style="hair">
        <color indexed="64"/>
      </right>
      <top style="hair">
        <color indexed="64"/>
      </top>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style="hair">
        <color rgb="FF000000"/>
      </left>
      <right style="hair">
        <color rgb="FF000000"/>
      </right>
      <top style="hair">
        <color rgb="FF000000"/>
      </top>
      <bottom style="hair">
        <color rgb="FF000000"/>
      </bottom>
      <diagonal/>
    </border>
    <border>
      <left style="hair">
        <color indexed="64"/>
      </left>
      <right style="hair">
        <color indexed="64"/>
      </right>
      <top/>
      <bottom/>
      <diagonal/>
    </border>
    <border>
      <left/>
      <right style="hair">
        <color rgb="FF000000"/>
      </right>
      <top style="hair">
        <color rgb="FF000000"/>
      </top>
      <bottom style="hair">
        <color rgb="FF000000"/>
      </bottom>
      <diagonal/>
    </border>
    <border>
      <left style="hair">
        <color rgb="FF000000"/>
      </left>
      <right style="hair">
        <color rgb="FF000000"/>
      </right>
      <top/>
      <bottom style="hair">
        <color rgb="FF000000"/>
      </bottom>
      <diagonal/>
    </border>
    <border>
      <left style="hair">
        <color rgb="FF000000"/>
      </left>
      <right/>
      <top style="hair">
        <color rgb="FF000000"/>
      </top>
      <bottom/>
      <diagonal/>
    </border>
  </borders>
  <cellStyleXfs count="15">
    <xf numFmtId="0" fontId="0" fillId="0" borderId="0"/>
    <xf numFmtId="9" fontId="1" fillId="0" borderId="0" applyFont="0" applyFill="0" applyBorder="0" applyAlignment="0" applyProtection="0"/>
    <xf numFmtId="0" fontId="1" fillId="0" borderId="0"/>
    <xf numFmtId="0" fontId="6" fillId="14" borderId="0" applyNumberFormat="0" applyBorder="0" applyAlignment="0" applyProtection="0"/>
    <xf numFmtId="0" fontId="1" fillId="0" borderId="0"/>
    <xf numFmtId="0" fontId="10" fillId="19" borderId="0" applyNumberFormat="0" applyBorder="0" applyAlignment="0" applyProtection="0"/>
    <xf numFmtId="0" fontId="11" fillId="20" borderId="0" applyNumberFormat="0" applyBorder="0" applyAlignment="0" applyProtection="0"/>
    <xf numFmtId="9" fontId="1" fillId="0" borderId="0" applyFont="0" applyFill="0" applyBorder="0" applyAlignment="0" applyProtection="0"/>
    <xf numFmtId="0" fontId="15"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cellStyleXfs>
  <cellXfs count="279">
    <xf numFmtId="0" fontId="0" fillId="0" borderId="0" xfId="0"/>
    <xf numFmtId="0" fontId="16" fillId="0" borderId="2" xfId="0" applyFont="1" applyBorder="1" applyAlignment="1" applyProtection="1">
      <alignment horizontal="center" vertical="center"/>
      <protection locked="0"/>
    </xf>
    <xf numFmtId="0" fontId="3" fillId="5" borderId="2" xfId="0" applyFont="1" applyFill="1" applyBorder="1" applyAlignment="1" applyProtection="1">
      <alignment horizontal="center" vertical="center" wrapText="1"/>
      <protection locked="0"/>
    </xf>
    <xf numFmtId="0" fontId="2" fillId="0" borderId="2" xfId="0" applyFont="1" applyBorder="1" applyAlignment="1" applyProtection="1">
      <alignment horizontal="center" vertical="center"/>
      <protection locked="0"/>
    </xf>
    <xf numFmtId="0" fontId="2" fillId="0" borderId="0" xfId="0" applyFont="1" applyAlignment="1" applyProtection="1">
      <alignment horizontal="center" vertical="center"/>
      <protection locked="0"/>
    </xf>
    <xf numFmtId="0" fontId="17" fillId="0" borderId="2" xfId="0" applyFont="1" applyBorder="1" applyAlignment="1">
      <alignment horizontal="center" vertical="center"/>
    </xf>
    <xf numFmtId="0" fontId="2" fillId="0" borderId="0" xfId="0" applyFont="1" applyAlignment="1">
      <alignment horizontal="center" vertical="center"/>
    </xf>
    <xf numFmtId="0" fontId="2" fillId="0" borderId="2" xfId="0" applyFont="1" applyBorder="1" applyAlignment="1">
      <alignment horizontal="center" vertical="center"/>
    </xf>
    <xf numFmtId="9" fontId="2" fillId="0" borderId="2" xfId="1" applyFont="1" applyBorder="1" applyAlignment="1" applyProtection="1">
      <alignment horizontal="center" vertical="center"/>
    </xf>
    <xf numFmtId="0" fontId="2" fillId="11" borderId="2" xfId="0" applyFont="1" applyFill="1" applyBorder="1" applyAlignment="1">
      <alignment horizontal="center" vertical="center"/>
    </xf>
    <xf numFmtId="0" fontId="2" fillId="9" borderId="2" xfId="0" applyFont="1" applyFill="1" applyBorder="1" applyAlignment="1">
      <alignment horizontal="center" vertical="center"/>
    </xf>
    <xf numFmtId="0" fontId="12" fillId="20" borderId="2" xfId="6" applyFont="1" applyBorder="1" applyAlignment="1" applyProtection="1">
      <alignment horizontal="center" vertical="center"/>
    </xf>
    <xf numFmtId="0" fontId="2" fillId="0" borderId="6" xfId="0" applyFont="1" applyBorder="1" applyAlignment="1">
      <alignment horizontal="center" vertical="center"/>
    </xf>
    <xf numFmtId="0" fontId="7" fillId="0" borderId="2" xfId="3" applyFont="1" applyFill="1" applyBorder="1" applyAlignment="1" applyProtection="1">
      <alignment horizontal="left" vertical="center"/>
    </xf>
    <xf numFmtId="0" fontId="14" fillId="14" borderId="2" xfId="3" applyFont="1" applyBorder="1" applyAlignment="1" applyProtection="1">
      <alignment horizontal="center" vertical="center"/>
    </xf>
    <xf numFmtId="0" fontId="13" fillId="19" borderId="2" xfId="5" applyFont="1" applyBorder="1" applyAlignment="1" applyProtection="1">
      <alignment horizontal="center" vertical="center"/>
    </xf>
    <xf numFmtId="9" fontId="2" fillId="0" borderId="2" xfId="1" applyFont="1" applyFill="1" applyBorder="1" applyAlignment="1" applyProtection="1">
      <alignment horizontal="center" vertical="center"/>
    </xf>
    <xf numFmtId="0" fontId="2" fillId="10" borderId="2" xfId="0" applyFont="1" applyFill="1" applyBorder="1" applyAlignment="1">
      <alignment horizontal="center" vertical="center"/>
    </xf>
    <xf numFmtId="9" fontId="2" fillId="0" borderId="2" xfId="0" applyNumberFormat="1" applyFont="1" applyBorder="1" applyAlignment="1">
      <alignment horizontal="center" vertical="center"/>
    </xf>
    <xf numFmtId="9" fontId="2" fillId="10" borderId="2" xfId="0" applyNumberFormat="1" applyFont="1" applyFill="1" applyBorder="1" applyAlignment="1">
      <alignment horizontal="center" vertical="center"/>
    </xf>
    <xf numFmtId="3" fontId="2" fillId="0" borderId="2" xfId="0" applyNumberFormat="1" applyFont="1" applyBorder="1" applyAlignment="1">
      <alignment horizontal="center" vertical="center"/>
    </xf>
    <xf numFmtId="10" fontId="2" fillId="0" borderId="2" xfId="0" applyNumberFormat="1" applyFont="1" applyBorder="1" applyAlignment="1">
      <alignment horizontal="center" vertical="center"/>
    </xf>
    <xf numFmtId="9" fontId="2" fillId="9" borderId="2" xfId="1" applyFont="1" applyFill="1" applyBorder="1" applyAlignment="1" applyProtection="1">
      <alignment horizontal="center" vertical="center"/>
    </xf>
    <xf numFmtId="0" fontId="2" fillId="13" borderId="2" xfId="0" applyFont="1" applyFill="1" applyBorder="1" applyAlignment="1">
      <alignment horizontal="center" vertical="center"/>
    </xf>
    <xf numFmtId="0" fontId="2" fillId="0" borderId="6" xfId="0" applyFont="1" applyBorder="1" applyAlignment="1">
      <alignment horizontal="center" vertical="center" wrapText="1"/>
    </xf>
    <xf numFmtId="0" fontId="3" fillId="28" borderId="2" xfId="0" applyFont="1" applyFill="1" applyBorder="1" applyAlignment="1" applyProtection="1">
      <alignment horizontal="center" vertical="center" wrapText="1"/>
      <protection locked="0"/>
    </xf>
    <xf numFmtId="0" fontId="2" fillId="0" borderId="2" xfId="0" applyFont="1" applyBorder="1" applyAlignment="1" applyProtection="1">
      <alignment horizontal="center" vertical="center" wrapText="1"/>
      <protection locked="0"/>
    </xf>
    <xf numFmtId="0" fontId="2" fillId="0" borderId="3" xfId="0" applyFont="1" applyBorder="1" applyAlignment="1" applyProtection="1">
      <alignment horizontal="center" vertical="center"/>
      <protection locked="0"/>
    </xf>
    <xf numFmtId="0" fontId="2" fillId="0" borderId="2" xfId="4" applyFont="1" applyBorder="1" applyAlignment="1">
      <alignment horizontal="center" vertical="center"/>
    </xf>
    <xf numFmtId="3" fontId="2" fillId="0" borderId="2" xfId="2" applyNumberFormat="1" applyFont="1" applyBorder="1" applyAlignment="1">
      <alignment horizontal="center" vertical="center"/>
    </xf>
    <xf numFmtId="0" fontId="2" fillId="10" borderId="2" xfId="2" applyFont="1" applyFill="1" applyBorder="1" applyAlignment="1">
      <alignment horizontal="center" vertical="center"/>
    </xf>
    <xf numFmtId="0" fontId="2" fillId="0" borderId="2" xfId="2" applyFont="1" applyBorder="1" applyAlignment="1">
      <alignment horizontal="center" vertical="center"/>
    </xf>
    <xf numFmtId="4" fontId="2" fillId="0" borderId="2" xfId="0" applyNumberFormat="1" applyFont="1" applyBorder="1" applyAlignment="1">
      <alignment horizontal="center" vertical="center"/>
    </xf>
    <xf numFmtId="0" fontId="2" fillId="27" borderId="2" xfId="0" applyFont="1" applyFill="1" applyBorder="1" applyAlignment="1">
      <alignment horizontal="center" vertical="center"/>
    </xf>
    <xf numFmtId="0" fontId="2" fillId="0" borderId="6" xfId="0" applyFont="1" applyBorder="1" applyAlignment="1">
      <alignment horizontal="left" vertical="center" wrapText="1"/>
    </xf>
    <xf numFmtId="9" fontId="2" fillId="0" borderId="2" xfId="1" applyFont="1" applyBorder="1" applyAlignment="1">
      <alignment horizontal="center" vertical="center"/>
    </xf>
    <xf numFmtId="0" fontId="2" fillId="9" borderId="2" xfId="0" applyFont="1" applyFill="1" applyBorder="1" applyAlignment="1" applyProtection="1">
      <alignment horizontal="center" vertical="center"/>
      <protection locked="0"/>
    </xf>
    <xf numFmtId="0" fontId="17" fillId="0" borderId="2" xfId="0" applyFont="1" applyBorder="1" applyAlignment="1" applyProtection="1">
      <alignment horizontal="center" vertical="center"/>
      <protection locked="0"/>
    </xf>
    <xf numFmtId="0" fontId="2" fillId="9" borderId="3" xfId="0" applyFont="1" applyFill="1" applyBorder="1" applyAlignment="1" applyProtection="1">
      <alignment horizontal="center" vertical="center"/>
      <protection locked="0"/>
    </xf>
    <xf numFmtId="0" fontId="2" fillId="18" borderId="3" xfId="0" applyFont="1" applyFill="1" applyBorder="1" applyAlignment="1" applyProtection="1">
      <alignment horizontal="center" vertical="center"/>
      <protection locked="0"/>
    </xf>
    <xf numFmtId="0" fontId="2" fillId="18" borderId="2" xfId="0" applyFont="1" applyFill="1" applyBorder="1" applyAlignment="1" applyProtection="1">
      <alignment horizontal="center" vertical="center"/>
      <protection locked="0"/>
    </xf>
    <xf numFmtId="0" fontId="2" fillId="0" borderId="8" xfId="0" applyFont="1" applyBorder="1" applyAlignment="1">
      <alignment horizontal="center" vertical="center"/>
    </xf>
    <xf numFmtId="9" fontId="2" fillId="27" borderId="2" xfId="0" applyNumberFormat="1" applyFont="1" applyFill="1" applyBorder="1" applyAlignment="1">
      <alignment horizontal="center" vertical="center"/>
    </xf>
    <xf numFmtId="9" fontId="2" fillId="0" borderId="3" xfId="1" applyFont="1" applyBorder="1" applyAlignment="1" applyProtection="1">
      <alignment horizontal="center" vertical="center"/>
      <protection locked="0"/>
    </xf>
    <xf numFmtId="3" fontId="2" fillId="0" borderId="6" xfId="0" applyNumberFormat="1" applyFont="1" applyBorder="1" applyAlignment="1">
      <alignment horizontal="center" vertical="center"/>
    </xf>
    <xf numFmtId="3" fontId="2" fillId="9" borderId="2" xfId="0" applyNumberFormat="1" applyFont="1" applyFill="1" applyBorder="1" applyAlignment="1">
      <alignment horizontal="center" vertical="center"/>
    </xf>
    <xf numFmtId="0" fontId="2" fillId="0" borderId="2" xfId="0" applyFont="1" applyBorder="1" applyAlignment="1">
      <alignment horizontal="left" vertical="center" wrapText="1"/>
    </xf>
    <xf numFmtId="0" fontId="13" fillId="19" borderId="2" xfId="5" applyFont="1" applyBorder="1" applyAlignment="1" applyProtection="1">
      <alignment horizontal="left" vertical="center" wrapText="1"/>
    </xf>
    <xf numFmtId="0" fontId="12" fillId="20" borderId="2" xfId="6" applyFont="1" applyBorder="1" applyAlignment="1" applyProtection="1">
      <alignment horizontal="left" vertical="center" wrapText="1"/>
    </xf>
    <xf numFmtId="0" fontId="2" fillId="0" borderId="2" xfId="0" applyFont="1" applyBorder="1" applyAlignment="1">
      <alignment horizontal="center" vertical="center" wrapText="1"/>
    </xf>
    <xf numFmtId="0" fontId="2" fillId="12" borderId="2" xfId="0" applyFont="1" applyFill="1" applyBorder="1" applyAlignment="1">
      <alignment horizontal="left" vertical="center" wrapText="1"/>
    </xf>
    <xf numFmtId="0" fontId="2" fillId="9" borderId="2" xfId="0" applyFont="1" applyFill="1" applyBorder="1" applyAlignment="1">
      <alignment horizontal="center" vertical="center" wrapText="1"/>
    </xf>
    <xf numFmtId="0" fontId="2" fillId="15" borderId="2" xfId="0" applyFont="1" applyFill="1" applyBorder="1" applyAlignment="1">
      <alignment horizontal="left" vertical="center" wrapText="1"/>
    </xf>
    <xf numFmtId="0" fontId="14" fillId="14" borderId="2" xfId="3" applyFont="1" applyBorder="1" applyAlignment="1" applyProtection="1">
      <alignment horizontal="left" vertical="center" wrapText="1"/>
    </xf>
    <xf numFmtId="0" fontId="14" fillId="14" borderId="6" xfId="3" applyFont="1" applyBorder="1" applyAlignment="1" applyProtection="1">
      <alignment horizontal="left" vertical="center" wrapText="1"/>
    </xf>
    <xf numFmtId="0" fontId="13" fillId="19" borderId="6" xfId="5" applyFont="1" applyBorder="1" applyAlignment="1" applyProtection="1">
      <alignment horizontal="left" vertical="center" wrapText="1"/>
    </xf>
    <xf numFmtId="0" fontId="2" fillId="9" borderId="2" xfId="0" applyFont="1" applyFill="1" applyBorder="1" applyAlignment="1">
      <alignment horizontal="left" vertical="center" wrapText="1"/>
    </xf>
    <xf numFmtId="0" fontId="2" fillId="7" borderId="2" xfId="0" applyFont="1" applyFill="1" applyBorder="1" applyAlignment="1">
      <alignment horizontal="left" vertical="center" wrapText="1"/>
    </xf>
    <xf numFmtId="0" fontId="2" fillId="8" borderId="2" xfId="0" applyFont="1" applyFill="1" applyBorder="1" applyAlignment="1">
      <alignment horizontal="left" vertical="center" wrapText="1"/>
    </xf>
    <xf numFmtId="0" fontId="2" fillId="6" borderId="2" xfId="0" applyFont="1" applyFill="1" applyBorder="1" applyAlignment="1">
      <alignment horizontal="left" vertical="center" wrapText="1"/>
    </xf>
    <xf numFmtId="0" fontId="2" fillId="29" borderId="2" xfId="0" applyFont="1" applyFill="1" applyBorder="1" applyAlignment="1">
      <alignment horizontal="center" vertical="center" wrapText="1"/>
    </xf>
    <xf numFmtId="0" fontId="2" fillId="10" borderId="2" xfId="0" applyFont="1" applyFill="1" applyBorder="1" applyAlignment="1">
      <alignment horizontal="left" vertical="center" wrapText="1"/>
    </xf>
    <xf numFmtId="3" fontId="2" fillId="0" borderId="2" xfId="0" applyNumberFormat="1" applyFont="1" applyBorder="1" applyAlignment="1">
      <alignment horizontal="center" vertical="center" wrapText="1"/>
    </xf>
    <xf numFmtId="9" fontId="2" fillId="25" borderId="2" xfId="0" applyNumberFormat="1" applyFont="1" applyFill="1" applyBorder="1" applyAlignment="1">
      <alignment horizontal="center" vertical="center"/>
    </xf>
    <xf numFmtId="0" fontId="7" fillId="10" borderId="2" xfId="3" applyFont="1" applyFill="1" applyBorder="1" applyAlignment="1" applyProtection="1">
      <alignment horizontal="left" vertical="center" wrapText="1"/>
    </xf>
    <xf numFmtId="0" fontId="2" fillId="0" borderId="4" xfId="0" applyFont="1" applyBorder="1" applyAlignment="1" applyProtection="1">
      <alignment horizontal="center" vertical="center"/>
      <protection locked="0"/>
    </xf>
    <xf numFmtId="0" fontId="7" fillId="0" borderId="2" xfId="0" applyFont="1" applyBorder="1" applyAlignment="1">
      <alignment horizontal="center" vertical="center"/>
    </xf>
    <xf numFmtId="0" fontId="7" fillId="0" borderId="3" xfId="0" applyFont="1" applyBorder="1" applyAlignment="1" applyProtection="1">
      <alignment horizontal="center" vertical="center"/>
      <protection locked="0"/>
    </xf>
    <xf numFmtId="0" fontId="7" fillId="0" borderId="2" xfId="0" applyFont="1" applyBorder="1" applyAlignment="1" applyProtection="1">
      <alignment horizontal="center" vertical="center"/>
      <protection locked="0"/>
    </xf>
    <xf numFmtId="9" fontId="7" fillId="0" borderId="2" xfId="1" applyFont="1" applyFill="1" applyBorder="1" applyAlignment="1">
      <alignment horizontal="center" vertical="center"/>
    </xf>
    <xf numFmtId="0" fontId="7" fillId="19" borderId="2" xfId="5" applyFont="1" applyBorder="1" applyAlignment="1">
      <alignment horizontal="center" vertical="center"/>
    </xf>
    <xf numFmtId="0" fontId="7" fillId="0" borderId="6" xfId="0" applyFont="1" applyBorder="1" applyAlignment="1">
      <alignment horizontal="center" vertical="center"/>
    </xf>
    <xf numFmtId="0" fontId="3" fillId="23" borderId="2" xfId="0" applyFont="1" applyFill="1" applyBorder="1" applyAlignment="1" applyProtection="1">
      <alignment horizontal="left" vertical="center" wrapText="1"/>
      <protection locked="0"/>
    </xf>
    <xf numFmtId="0" fontId="7" fillId="0" borderId="2" xfId="5" applyFont="1" applyFill="1" applyBorder="1" applyAlignment="1">
      <alignment horizontal="center" vertical="center"/>
    </xf>
    <xf numFmtId="0" fontId="7" fillId="0" borderId="2" xfId="6" applyFont="1" applyFill="1" applyBorder="1" applyAlignment="1">
      <alignment horizontal="center" vertical="center"/>
    </xf>
    <xf numFmtId="0" fontId="7" fillId="20" borderId="2" xfId="6" applyFont="1" applyBorder="1" applyAlignment="1">
      <alignment horizontal="center" vertical="center"/>
    </xf>
    <xf numFmtId="9" fontId="7" fillId="10" borderId="2" xfId="0" applyNumberFormat="1" applyFont="1" applyFill="1" applyBorder="1" applyAlignment="1">
      <alignment horizontal="center" vertical="center"/>
    </xf>
    <xf numFmtId="0" fontId="7" fillId="10" borderId="2" xfId="0" applyFont="1" applyFill="1" applyBorder="1" applyAlignment="1">
      <alignment horizontal="center" vertical="center"/>
    </xf>
    <xf numFmtId="3" fontId="2" fillId="0" borderId="2" xfId="0" applyNumberFormat="1" applyFont="1" applyBorder="1" applyAlignment="1" applyProtection="1">
      <alignment horizontal="center" vertical="center"/>
      <protection locked="0"/>
    </xf>
    <xf numFmtId="0" fontId="2" fillId="0" borderId="2" xfId="0" applyFont="1" applyBorder="1" applyAlignment="1" applyProtection="1">
      <alignment horizontal="left" vertical="center"/>
      <protection locked="0"/>
    </xf>
    <xf numFmtId="9" fontId="2" fillId="0" borderId="2" xfId="1" applyFont="1" applyBorder="1" applyAlignment="1" applyProtection="1">
      <alignment horizontal="center" vertical="center"/>
      <protection locked="0"/>
    </xf>
    <xf numFmtId="2" fontId="2" fillId="0" borderId="2" xfId="14" applyNumberFormat="1" applyFont="1" applyBorder="1" applyAlignment="1" applyProtection="1">
      <alignment horizontal="center" vertical="center"/>
      <protection locked="0"/>
    </xf>
    <xf numFmtId="9" fontId="2" fillId="29" borderId="2" xfId="0" applyNumberFormat="1" applyFont="1" applyFill="1" applyBorder="1" applyAlignment="1">
      <alignment horizontal="center" vertical="center"/>
    </xf>
    <xf numFmtId="1" fontId="2" fillId="10" borderId="2" xfId="0" applyNumberFormat="1" applyFont="1" applyFill="1" applyBorder="1" applyAlignment="1">
      <alignment horizontal="center" vertical="center"/>
    </xf>
    <xf numFmtId="1" fontId="2" fillId="0" borderId="2" xfId="0" applyNumberFormat="1" applyFont="1" applyBorder="1" applyAlignment="1">
      <alignment horizontal="center" vertical="center"/>
    </xf>
    <xf numFmtId="0" fontId="2" fillId="18" borderId="2" xfId="0" applyFont="1" applyFill="1" applyBorder="1" applyAlignment="1">
      <alignment horizontal="center" vertical="center"/>
    </xf>
    <xf numFmtId="0" fontId="2" fillId="26" borderId="2" xfId="0" applyFont="1" applyFill="1" applyBorder="1" applyAlignment="1">
      <alignment horizontal="center" vertical="center"/>
    </xf>
    <xf numFmtId="0" fontId="8" fillId="0" borderId="2" xfId="0" applyFont="1" applyBorder="1" applyAlignment="1">
      <alignment horizontal="center" vertical="center"/>
    </xf>
    <xf numFmtId="0" fontId="2" fillId="0" borderId="10" xfId="0" applyFont="1" applyBorder="1" applyAlignment="1" applyProtection="1">
      <alignment horizontal="center" vertical="center"/>
      <protection locked="0"/>
    </xf>
    <xf numFmtId="1" fontId="7" fillId="0" borderId="6" xfId="0" applyNumberFormat="1" applyFont="1" applyBorder="1" applyAlignment="1">
      <alignment horizontal="center" vertical="center"/>
    </xf>
    <xf numFmtId="0" fontId="7" fillId="18" borderId="6" xfId="0" applyFont="1" applyFill="1" applyBorder="1" applyAlignment="1">
      <alignment horizontal="center" vertical="center"/>
    </xf>
    <xf numFmtId="0" fontId="2" fillId="11" borderId="6" xfId="0" applyFont="1" applyFill="1" applyBorder="1" applyAlignment="1">
      <alignment horizontal="center" vertical="center"/>
    </xf>
    <xf numFmtId="0" fontId="2" fillId="11" borderId="8" xfId="0" applyFont="1" applyFill="1" applyBorder="1" applyAlignment="1">
      <alignment horizontal="center" vertical="center"/>
    </xf>
    <xf numFmtId="3" fontId="2" fillId="0" borderId="6" xfId="0" applyNumberFormat="1" applyFont="1" applyBorder="1" applyAlignment="1">
      <alignment horizontal="center" vertical="center" wrapText="1"/>
    </xf>
    <xf numFmtId="0" fontId="2" fillId="30" borderId="2" xfId="0" applyFont="1" applyFill="1" applyBorder="1" applyAlignment="1">
      <alignment horizontal="center" vertical="center" wrapText="1"/>
    </xf>
    <xf numFmtId="0" fontId="2" fillId="11" borderId="6" xfId="0" applyFont="1" applyFill="1" applyBorder="1" applyAlignment="1">
      <alignment horizontal="left" vertical="center" wrapText="1"/>
    </xf>
    <xf numFmtId="0" fontId="2" fillId="10" borderId="6" xfId="0" applyFont="1" applyFill="1" applyBorder="1" applyAlignment="1">
      <alignment horizontal="center" vertical="center" wrapText="1"/>
    </xf>
    <xf numFmtId="0" fontId="2" fillId="9" borderId="3" xfId="0" applyFont="1" applyFill="1" applyBorder="1" applyAlignment="1">
      <alignment horizontal="center" vertical="center"/>
    </xf>
    <xf numFmtId="0" fontId="2" fillId="0" borderId="3" xfId="0" applyFont="1" applyBorder="1" applyAlignment="1">
      <alignment horizontal="center" vertical="center"/>
    </xf>
    <xf numFmtId="0" fontId="3" fillId="5" borderId="2" xfId="0" applyFont="1" applyFill="1" applyBorder="1" applyAlignment="1" applyProtection="1">
      <alignment horizontal="left" vertical="center" wrapText="1"/>
      <protection locked="0"/>
    </xf>
    <xf numFmtId="0" fontId="17" fillId="0" borderId="2" xfId="0" applyFont="1" applyBorder="1" applyAlignment="1">
      <alignment horizontal="left" vertical="center" wrapText="1"/>
    </xf>
    <xf numFmtId="0" fontId="3" fillId="24" borderId="2" xfId="0" applyFont="1" applyFill="1" applyBorder="1" applyAlignment="1" applyProtection="1">
      <alignment horizontal="left" vertical="center" wrapText="1"/>
      <protection locked="0"/>
    </xf>
    <xf numFmtId="0" fontId="2" fillId="0" borderId="2" xfId="0" applyFont="1" applyBorder="1" applyAlignment="1" applyProtection="1">
      <alignment horizontal="left" vertical="center" wrapText="1"/>
      <protection locked="0"/>
    </xf>
    <xf numFmtId="0" fontId="3" fillId="25" borderId="2" xfId="0" applyFont="1" applyFill="1" applyBorder="1" applyAlignment="1" applyProtection="1">
      <alignment horizontal="left" vertical="center" wrapText="1"/>
      <protection locked="0"/>
    </xf>
    <xf numFmtId="0" fontId="7" fillId="0" borderId="6" xfId="0" applyFont="1" applyBorder="1" applyAlignment="1">
      <alignment horizontal="left" vertical="center" wrapText="1"/>
    </xf>
    <xf numFmtId="0" fontId="2" fillId="8" borderId="2" xfId="0" applyFont="1" applyFill="1" applyBorder="1" applyAlignment="1" applyProtection="1">
      <alignment horizontal="left" vertical="center" wrapText="1"/>
      <protection locked="0"/>
    </xf>
    <xf numFmtId="0" fontId="2" fillId="9" borderId="2" xfId="0" applyFont="1" applyFill="1" applyBorder="1" applyAlignment="1" applyProtection="1">
      <alignment horizontal="left" vertical="center" wrapText="1"/>
      <protection locked="0"/>
    </xf>
    <xf numFmtId="3" fontId="2" fillId="8" borderId="2" xfId="0" applyNumberFormat="1" applyFont="1" applyFill="1" applyBorder="1" applyAlignment="1" applyProtection="1">
      <alignment horizontal="left" vertical="center" wrapText="1"/>
      <protection locked="0"/>
    </xf>
    <xf numFmtId="0" fontId="7" fillId="0" borderId="2" xfId="3" applyFont="1" applyFill="1" applyBorder="1" applyAlignment="1" applyProtection="1">
      <alignment horizontal="left" vertical="center" wrapText="1"/>
    </xf>
    <xf numFmtId="0" fontId="7" fillId="10" borderId="2" xfId="5" applyFont="1" applyFill="1" applyBorder="1" applyAlignment="1" applyProtection="1">
      <alignment horizontal="left" vertical="center" wrapText="1"/>
    </xf>
    <xf numFmtId="0" fontId="7" fillId="0" borderId="2" xfId="3" applyFont="1" applyFill="1" applyBorder="1" applyAlignment="1">
      <alignment horizontal="left" vertical="center" wrapText="1"/>
    </xf>
    <xf numFmtId="0" fontId="7" fillId="0" borderId="2" xfId="0" applyFont="1" applyBorder="1" applyAlignment="1">
      <alignment horizontal="left" vertical="center" wrapText="1"/>
    </xf>
    <xf numFmtId="0" fontId="7" fillId="10" borderId="2" xfId="0" applyFont="1" applyFill="1" applyBorder="1" applyAlignment="1">
      <alignment horizontal="left" vertical="center" wrapText="1"/>
    </xf>
    <xf numFmtId="0" fontId="7" fillId="0" borderId="2" xfId="6" applyFont="1" applyFill="1" applyBorder="1" applyAlignment="1">
      <alignment horizontal="left" vertical="center" wrapText="1"/>
    </xf>
    <xf numFmtId="0" fontId="7" fillId="0" borderId="2" xfId="5" applyFont="1" applyFill="1" applyBorder="1" applyAlignment="1" applyProtection="1">
      <alignment horizontal="left" vertical="center" wrapText="1"/>
    </xf>
    <xf numFmtId="0" fontId="9" fillId="0" borderId="2" xfId="0" applyFont="1" applyBorder="1" applyAlignment="1">
      <alignment horizontal="left" vertical="center" wrapText="1"/>
    </xf>
    <xf numFmtId="9" fontId="2" fillId="6" borderId="2" xfId="1" applyFont="1" applyFill="1" applyBorder="1" applyAlignment="1" applyProtection="1">
      <alignment horizontal="left" vertical="center" wrapText="1"/>
    </xf>
    <xf numFmtId="0" fontId="2" fillId="16" borderId="2" xfId="0" applyFont="1" applyFill="1" applyBorder="1" applyAlignment="1">
      <alignment horizontal="left" vertical="center" wrapText="1"/>
    </xf>
    <xf numFmtId="0" fontId="7" fillId="12" borderId="2" xfId="0" applyFont="1" applyFill="1" applyBorder="1" applyAlignment="1">
      <alignment horizontal="left" vertical="center" wrapText="1"/>
    </xf>
    <xf numFmtId="9" fontId="2" fillId="7" borderId="2" xfId="1" applyFont="1" applyFill="1" applyBorder="1" applyAlignment="1" applyProtection="1">
      <alignment horizontal="left" vertical="center" wrapText="1"/>
    </xf>
    <xf numFmtId="0" fontId="2" fillId="21" borderId="2" xfId="0" applyFont="1" applyFill="1" applyBorder="1" applyAlignment="1">
      <alignment horizontal="left" vertical="center" wrapText="1"/>
    </xf>
    <xf numFmtId="0" fontId="2" fillId="11" borderId="2" xfId="0" applyFont="1" applyFill="1" applyBorder="1" applyAlignment="1">
      <alignment horizontal="left" vertical="center" wrapText="1"/>
    </xf>
    <xf numFmtId="0" fontId="2" fillId="22" borderId="2" xfId="0" applyFont="1" applyFill="1" applyBorder="1" applyAlignment="1">
      <alignment horizontal="left" vertical="center" wrapText="1"/>
    </xf>
    <xf numFmtId="9" fontId="2" fillId="8" borderId="2" xfId="1" applyFont="1" applyFill="1" applyBorder="1" applyAlignment="1" applyProtection="1">
      <alignment horizontal="left" vertical="center" wrapText="1"/>
    </xf>
    <xf numFmtId="16" fontId="14" fillId="14" borderId="2" xfId="3" applyNumberFormat="1" applyFont="1" applyBorder="1" applyAlignment="1" applyProtection="1">
      <alignment horizontal="left" vertical="center" wrapText="1"/>
    </xf>
    <xf numFmtId="9" fontId="14" fillId="14" borderId="2" xfId="3" applyNumberFormat="1" applyFont="1" applyBorder="1" applyAlignment="1" applyProtection="1">
      <alignment horizontal="left" vertical="center" wrapText="1"/>
    </xf>
    <xf numFmtId="0" fontId="7" fillId="9" borderId="2" xfId="0" applyFont="1" applyFill="1" applyBorder="1" applyAlignment="1">
      <alignment horizontal="left" vertical="center" wrapText="1"/>
    </xf>
    <xf numFmtId="0" fontId="17" fillId="0" borderId="2" xfId="0" applyFont="1" applyBorder="1" applyAlignment="1" applyProtection="1">
      <alignment horizontal="left" vertical="center" wrapText="1"/>
      <protection locked="0"/>
    </xf>
    <xf numFmtId="0" fontId="13" fillId="19" borderId="2" xfId="5" applyFont="1" applyBorder="1" applyAlignment="1" applyProtection="1">
      <alignment horizontal="left" vertical="center" wrapText="1"/>
      <protection locked="0"/>
    </xf>
    <xf numFmtId="0" fontId="13" fillId="19" borderId="2" xfId="5" applyFont="1" applyBorder="1" applyAlignment="1">
      <alignment horizontal="left" vertical="center" wrapText="1"/>
    </xf>
    <xf numFmtId="0" fontId="14" fillId="0" borderId="2" xfId="3" applyFont="1" applyFill="1" applyBorder="1" applyAlignment="1" applyProtection="1">
      <alignment horizontal="left" vertical="center" wrapText="1"/>
    </xf>
    <xf numFmtId="0" fontId="14" fillId="14" borderId="2" xfId="3" applyFont="1" applyBorder="1" applyAlignment="1" applyProtection="1">
      <alignment horizontal="left" vertical="center" wrapText="1"/>
      <protection locked="0"/>
    </xf>
    <xf numFmtId="0" fontId="12" fillId="20" borderId="2" xfId="6" applyFont="1" applyBorder="1" applyAlignment="1" applyProtection="1">
      <alignment horizontal="left" vertical="center" wrapText="1"/>
      <protection locked="0"/>
    </xf>
    <xf numFmtId="0" fontId="14" fillId="14" borderId="2" xfId="3" applyFont="1" applyBorder="1" applyAlignment="1">
      <alignment horizontal="left" vertical="center" wrapText="1"/>
    </xf>
    <xf numFmtId="0" fontId="12" fillId="20" borderId="2" xfId="6" applyFont="1" applyBorder="1" applyAlignment="1">
      <alignment horizontal="left" vertical="center" wrapText="1"/>
    </xf>
    <xf numFmtId="0" fontId="16" fillId="0" borderId="2" xfId="0" applyFont="1" applyBorder="1" applyAlignment="1" applyProtection="1">
      <alignment horizontal="left" vertical="center" wrapText="1"/>
      <protection locked="0"/>
    </xf>
    <xf numFmtId="0" fontId="7" fillId="18" borderId="6" xfId="0" applyFont="1" applyFill="1" applyBorder="1" applyAlignment="1">
      <alignment horizontal="left" vertical="center" wrapText="1"/>
    </xf>
    <xf numFmtId="0" fontId="2" fillId="31" borderId="2" xfId="0" applyFont="1" applyFill="1" applyBorder="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9" fontId="2" fillId="10" borderId="2" xfId="1" applyFont="1" applyFill="1" applyBorder="1" applyAlignment="1" applyProtection="1">
      <alignment horizontal="center" vertical="center"/>
    </xf>
    <xf numFmtId="4" fontId="2" fillId="0" borderId="2" xfId="0" applyNumberFormat="1" applyFont="1" applyBorder="1" applyAlignment="1" applyProtection="1">
      <alignment horizontal="center" vertical="center"/>
      <protection locked="0"/>
    </xf>
    <xf numFmtId="0" fontId="2" fillId="0" borderId="6" xfId="0" applyFont="1" applyBorder="1" applyAlignment="1" applyProtection="1">
      <alignment horizontal="center" vertical="center" wrapText="1"/>
      <protection locked="0"/>
    </xf>
    <xf numFmtId="0" fontId="2" fillId="12" borderId="6" xfId="0" applyFont="1" applyFill="1" applyBorder="1" applyAlignment="1">
      <alignment horizontal="left" vertical="center" wrapText="1"/>
    </xf>
    <xf numFmtId="0" fontId="2" fillId="0" borderId="0" xfId="0" applyFont="1" applyAlignment="1">
      <alignment horizontal="left" vertical="center" wrapText="1"/>
    </xf>
    <xf numFmtId="3" fontId="2" fillId="0" borderId="0" xfId="0" applyNumberFormat="1" applyFont="1" applyAlignment="1">
      <alignment horizontal="center" vertical="center"/>
    </xf>
    <xf numFmtId="0" fontId="2" fillId="0" borderId="0" xfId="0" applyFont="1" applyAlignment="1" applyProtection="1">
      <alignment horizontal="left" vertical="center" wrapText="1"/>
      <protection locked="0"/>
    </xf>
    <xf numFmtId="0" fontId="13" fillId="19" borderId="0" xfId="5" applyFont="1" applyBorder="1" applyAlignment="1" applyProtection="1">
      <alignment horizontal="left" vertical="center" wrapText="1"/>
    </xf>
    <xf numFmtId="0" fontId="2" fillId="9" borderId="0" xfId="0" applyFont="1" applyFill="1" applyAlignment="1">
      <alignment horizontal="left" vertical="center" wrapText="1"/>
    </xf>
    <xf numFmtId="0" fontId="7" fillId="0" borderId="0" xfId="0" applyFont="1" applyAlignment="1">
      <alignment horizontal="left" vertical="center" wrapText="1"/>
    </xf>
    <xf numFmtId="0" fontId="14" fillId="14" borderId="3" xfId="3" applyFont="1" applyBorder="1" applyAlignment="1" applyProtection="1">
      <alignment horizontal="left" vertical="center" wrapText="1"/>
    </xf>
    <xf numFmtId="0" fontId="14" fillId="14" borderId="0" xfId="3" applyFont="1" applyBorder="1" applyAlignment="1" applyProtection="1">
      <alignment horizontal="left" vertical="center" wrapText="1"/>
    </xf>
    <xf numFmtId="0" fontId="2" fillId="11" borderId="3" xfId="0" applyFont="1" applyFill="1" applyBorder="1" applyAlignment="1">
      <alignment horizontal="center" vertical="center"/>
    </xf>
    <xf numFmtId="0" fontId="2" fillId="9" borderId="8" xfId="0" applyFont="1" applyFill="1" applyBorder="1" applyAlignment="1" applyProtection="1">
      <alignment horizontal="center" vertical="center"/>
      <protection locked="0"/>
    </xf>
    <xf numFmtId="0" fontId="7" fillId="0" borderId="3" xfId="0" applyFont="1" applyBorder="1" applyAlignment="1">
      <alignment horizontal="center" vertical="center"/>
    </xf>
    <xf numFmtId="4" fontId="2" fillId="0" borderId="3" xfId="0" applyNumberFormat="1" applyFont="1" applyBorder="1" applyAlignment="1">
      <alignment horizontal="center" vertical="center"/>
    </xf>
    <xf numFmtId="0" fontId="2" fillId="0" borderId="8" xfId="0" applyFont="1" applyBorder="1" applyAlignment="1" applyProtection="1">
      <alignment horizontal="center" vertical="center"/>
      <protection locked="0"/>
    </xf>
    <xf numFmtId="0" fontId="2" fillId="0" borderId="8" xfId="2" applyFont="1" applyBorder="1" applyAlignment="1">
      <alignment horizontal="center" vertical="center"/>
    </xf>
    <xf numFmtId="3" fontId="2" fillId="0" borderId="8" xfId="2" applyNumberFormat="1" applyFont="1" applyBorder="1" applyAlignment="1">
      <alignment horizontal="center" vertical="center"/>
    </xf>
    <xf numFmtId="4" fontId="2" fillId="0" borderId="0" xfId="0" applyNumberFormat="1" applyFont="1" applyAlignment="1">
      <alignment horizontal="center" vertical="center"/>
    </xf>
    <xf numFmtId="3" fontId="2" fillId="0" borderId="3" xfId="0" applyNumberFormat="1" applyFont="1" applyBorder="1" applyAlignment="1">
      <alignment horizontal="center" vertical="center"/>
    </xf>
    <xf numFmtId="0" fontId="2" fillId="10" borderId="8" xfId="0" applyFont="1" applyFill="1" applyBorder="1" applyAlignment="1">
      <alignment horizontal="center" vertical="center"/>
    </xf>
    <xf numFmtId="4" fontId="2" fillId="0" borderId="8" xfId="0" applyNumberFormat="1" applyFont="1" applyBorder="1" applyAlignment="1">
      <alignment horizontal="center" vertical="center"/>
    </xf>
    <xf numFmtId="0" fontId="2" fillId="9" borderId="8" xfId="0" applyFont="1" applyFill="1" applyBorder="1" applyAlignment="1">
      <alignment horizontal="center" vertical="center"/>
    </xf>
    <xf numFmtId="0" fontId="2" fillId="9" borderId="6" xfId="0" applyFont="1" applyFill="1" applyBorder="1" applyAlignment="1" applyProtection="1">
      <alignment horizontal="center" vertical="center"/>
      <protection locked="0"/>
    </xf>
    <xf numFmtId="0" fontId="2" fillId="0" borderId="6" xfId="0" applyFont="1" applyBorder="1" applyAlignment="1" applyProtection="1">
      <alignment horizontal="center" vertical="center"/>
      <protection locked="0"/>
    </xf>
    <xf numFmtId="0" fontId="2" fillId="9" borderId="6" xfId="0" applyFont="1" applyFill="1" applyBorder="1" applyAlignment="1">
      <alignment horizontal="center" vertical="center"/>
    </xf>
    <xf numFmtId="3" fontId="2" fillId="9" borderId="6" xfId="0" applyNumberFormat="1" applyFont="1" applyFill="1" applyBorder="1" applyAlignment="1">
      <alignment horizontal="center" vertical="center"/>
    </xf>
    <xf numFmtId="0" fontId="2" fillId="0" borderId="6" xfId="2" applyFont="1" applyBorder="1" applyAlignment="1">
      <alignment horizontal="center" vertical="center"/>
    </xf>
    <xf numFmtId="0" fontId="2" fillId="9" borderId="6" xfId="0" applyFont="1" applyFill="1" applyBorder="1" applyAlignment="1">
      <alignment horizontal="left" vertical="center" wrapText="1"/>
    </xf>
    <xf numFmtId="0" fontId="14" fillId="14" borderId="6" xfId="3" applyFont="1" applyBorder="1" applyAlignment="1" applyProtection="1">
      <alignment horizontal="left" vertical="center" wrapText="1"/>
      <protection locked="0"/>
    </xf>
    <xf numFmtId="9" fontId="2" fillId="0" borderId="2" xfId="0" applyNumberFormat="1" applyFont="1" applyBorder="1" applyAlignment="1">
      <alignment horizontal="left" vertical="center" wrapText="1"/>
    </xf>
    <xf numFmtId="0" fontId="13" fillId="19" borderId="0" xfId="5" applyFont="1" applyBorder="1" applyAlignment="1" applyProtection="1">
      <alignment horizontal="left" vertical="center" wrapText="1"/>
      <protection locked="0"/>
    </xf>
    <xf numFmtId="0" fontId="7" fillId="18" borderId="2" xfId="0" applyFont="1" applyFill="1" applyBorder="1" applyAlignment="1">
      <alignment horizontal="center" vertical="center"/>
    </xf>
    <xf numFmtId="0" fontId="18" fillId="0" borderId="2" xfId="0" applyFont="1" applyBorder="1" applyAlignment="1">
      <alignment horizontal="center" vertical="center"/>
    </xf>
    <xf numFmtId="0" fontId="2" fillId="17" borderId="2" xfId="0" applyFont="1" applyFill="1" applyBorder="1" applyAlignment="1">
      <alignment horizontal="center" vertical="center"/>
    </xf>
    <xf numFmtId="3" fontId="2" fillId="0" borderId="6" xfId="0" applyNumberFormat="1" applyFont="1" applyBorder="1" applyAlignment="1" applyProtection="1">
      <alignment horizontal="center" vertical="center"/>
      <protection locked="0"/>
    </xf>
    <xf numFmtId="0" fontId="18" fillId="32" borderId="2" xfId="0" applyFont="1" applyFill="1" applyBorder="1" applyAlignment="1">
      <alignment horizontal="center" vertical="center"/>
    </xf>
    <xf numFmtId="0" fontId="18" fillId="11" borderId="2" xfId="0" applyFont="1" applyFill="1" applyBorder="1" applyAlignment="1">
      <alignment horizontal="center" vertical="center"/>
    </xf>
    <xf numFmtId="3" fontId="2" fillId="0" borderId="3" xfId="0" applyNumberFormat="1" applyFont="1" applyBorder="1" applyAlignment="1" applyProtection="1">
      <alignment horizontal="center" vertical="center"/>
      <protection locked="0"/>
    </xf>
    <xf numFmtId="0" fontId="2" fillId="0" borderId="9" xfId="0" applyFont="1" applyBorder="1" applyAlignment="1" applyProtection="1">
      <alignment horizontal="center" vertical="center"/>
      <protection locked="0"/>
    </xf>
    <xf numFmtId="0" fontId="2" fillId="10" borderId="2" xfId="0" applyFont="1" applyFill="1" applyBorder="1" applyAlignment="1" applyProtection="1">
      <alignment horizontal="center" vertical="center"/>
      <protection locked="0"/>
    </xf>
    <xf numFmtId="1" fontId="7" fillId="0" borderId="2" xfId="0" applyNumberFormat="1" applyFont="1" applyBorder="1" applyAlignment="1">
      <alignment horizontal="center" vertical="center"/>
    </xf>
    <xf numFmtId="0" fontId="2" fillId="0" borderId="6" xfId="2" applyFont="1" applyBorder="1" applyAlignment="1">
      <alignment horizontal="center" vertical="center" wrapText="1"/>
    </xf>
    <xf numFmtId="0" fontId="7" fillId="18" borderId="2" xfId="0" applyFont="1" applyFill="1" applyBorder="1" applyAlignment="1">
      <alignment horizontal="left" vertical="center" wrapText="1"/>
    </xf>
    <xf numFmtId="0" fontId="18" fillId="0" borderId="2" xfId="0" applyFont="1" applyBorder="1" applyAlignment="1">
      <alignment horizontal="left" vertical="center"/>
    </xf>
    <xf numFmtId="0" fontId="9" fillId="17" borderId="2" xfId="0" applyFont="1" applyFill="1" applyBorder="1" applyAlignment="1">
      <alignment horizontal="left" vertical="center" wrapText="1"/>
    </xf>
    <xf numFmtId="0" fontId="18" fillId="0" borderId="2" xfId="0" applyFont="1" applyBorder="1" applyAlignment="1">
      <alignment vertical="center"/>
    </xf>
    <xf numFmtId="0" fontId="2" fillId="8" borderId="6" xfId="0" applyFont="1" applyFill="1" applyBorder="1" applyAlignment="1" applyProtection="1">
      <alignment horizontal="left" vertical="center" wrapText="1"/>
      <protection locked="0"/>
    </xf>
    <xf numFmtId="0" fontId="18" fillId="0" borderId="2" xfId="0" applyFont="1" applyBorder="1" applyAlignment="1">
      <alignment vertical="center" wrapText="1"/>
    </xf>
    <xf numFmtId="0" fontId="18" fillId="11" borderId="2" xfId="0" applyFont="1" applyFill="1" applyBorder="1" applyAlignment="1">
      <alignment vertical="center"/>
    </xf>
    <xf numFmtId="0" fontId="2" fillId="8" borderId="9" xfId="0" applyFont="1" applyFill="1" applyBorder="1" applyAlignment="1" applyProtection="1">
      <alignment horizontal="left" vertical="center" wrapText="1"/>
      <protection locked="0"/>
    </xf>
    <xf numFmtId="0" fontId="2" fillId="9" borderId="6" xfId="0" applyFont="1" applyFill="1" applyBorder="1" applyAlignment="1" applyProtection="1">
      <alignment horizontal="left" vertical="center" wrapText="1"/>
      <protection locked="0"/>
    </xf>
    <xf numFmtId="0" fontId="9" fillId="0" borderId="6" xfId="0" applyFont="1" applyBorder="1" applyAlignment="1">
      <alignment horizontal="left" vertical="center" wrapText="1"/>
    </xf>
    <xf numFmtId="0" fontId="2" fillId="9" borderId="9" xfId="0" applyFont="1" applyFill="1" applyBorder="1" applyAlignment="1">
      <alignment horizontal="left" vertical="center" wrapText="1"/>
    </xf>
    <xf numFmtId="1" fontId="2" fillId="0" borderId="2" xfId="1" applyNumberFormat="1" applyFont="1" applyBorder="1" applyAlignment="1" applyProtection="1">
      <alignment horizontal="center" vertical="center"/>
      <protection locked="0"/>
    </xf>
    <xf numFmtId="167" fontId="2" fillId="0" borderId="2" xfId="1" applyNumberFormat="1" applyFont="1" applyBorder="1" applyAlignment="1" applyProtection="1">
      <alignment horizontal="center" vertical="center"/>
      <protection locked="0"/>
    </xf>
    <xf numFmtId="0" fontId="3" fillId="2" borderId="2" xfId="0" applyFont="1" applyFill="1" applyBorder="1" applyAlignment="1" applyProtection="1">
      <alignment horizontal="center" vertical="center" wrapText="1"/>
      <protection locked="0"/>
    </xf>
    <xf numFmtId="0" fontId="3" fillId="3" borderId="2" xfId="0" applyFont="1" applyFill="1" applyBorder="1" applyAlignment="1" applyProtection="1">
      <alignment horizontal="left" vertical="center"/>
      <protection locked="0"/>
    </xf>
    <xf numFmtId="0" fontId="3" fillId="4" borderId="2" xfId="0" applyFont="1" applyFill="1" applyBorder="1" applyAlignment="1" applyProtection="1">
      <alignment horizontal="center" vertical="center" wrapText="1"/>
      <protection locked="0"/>
    </xf>
    <xf numFmtId="0" fontId="3" fillId="33" borderId="2" xfId="0" applyFont="1" applyFill="1" applyBorder="1" applyAlignment="1" applyProtection="1">
      <alignment horizontal="left" vertical="center" wrapText="1"/>
      <protection locked="0"/>
    </xf>
    <xf numFmtId="0" fontId="14" fillId="0" borderId="0" xfId="3" applyFont="1" applyFill="1" applyBorder="1" applyAlignment="1" applyProtection="1">
      <alignment horizontal="left" vertical="center" wrapText="1"/>
    </xf>
    <xf numFmtId="0" fontId="14" fillId="0" borderId="2" xfId="3" applyFont="1" applyFill="1" applyBorder="1" applyAlignment="1">
      <alignment horizontal="left" vertical="center" wrapText="1"/>
    </xf>
    <xf numFmtId="3" fontId="2" fillId="0" borderId="2" xfId="0" applyNumberFormat="1" applyFont="1" applyBorder="1" applyAlignment="1" applyProtection="1">
      <alignment horizontal="left" vertical="center" wrapText="1"/>
      <protection locked="0"/>
    </xf>
    <xf numFmtId="0" fontId="9" fillId="0" borderId="0" xfId="0" applyFont="1" applyAlignment="1">
      <alignment horizontal="left" vertical="center" wrapText="1"/>
    </xf>
    <xf numFmtId="0" fontId="13" fillId="0" borderId="2" xfId="5" applyFont="1" applyFill="1" applyBorder="1" applyAlignment="1" applyProtection="1">
      <alignment horizontal="left" vertical="center" wrapText="1"/>
      <protection locked="0"/>
    </xf>
    <xf numFmtId="0" fontId="7" fillId="0" borderId="2" xfId="5" applyFont="1" applyFill="1" applyBorder="1" applyAlignment="1" applyProtection="1">
      <alignment horizontal="center" vertical="center"/>
    </xf>
    <xf numFmtId="0" fontId="2" fillId="0" borderId="2" xfId="0" applyFont="1" applyFill="1" applyBorder="1" applyAlignment="1">
      <alignment horizontal="center" vertical="center" wrapText="1"/>
    </xf>
    <xf numFmtId="0" fontId="2" fillId="0" borderId="2" xfId="0" applyFont="1" applyFill="1" applyBorder="1" applyAlignment="1" applyProtection="1">
      <alignment horizontal="center" vertical="center" wrapText="1"/>
      <protection locked="0"/>
    </xf>
    <xf numFmtId="0" fontId="2" fillId="0" borderId="2" xfId="0" applyFont="1" applyFill="1" applyBorder="1" applyAlignment="1">
      <alignment horizontal="center" vertical="center"/>
    </xf>
    <xf numFmtId="9" fontId="7" fillId="0" borderId="7" xfId="0" applyNumberFormat="1" applyFont="1" applyBorder="1" applyAlignment="1">
      <alignment horizontal="center" vertical="center"/>
    </xf>
    <xf numFmtId="0" fontId="3" fillId="34" borderId="2" xfId="0" applyFont="1" applyFill="1" applyBorder="1" applyAlignment="1" applyProtection="1">
      <alignment horizontal="left" vertical="center" wrapText="1"/>
      <protection locked="0"/>
    </xf>
    <xf numFmtId="0" fontId="2" fillId="0" borderId="2" xfId="0" applyFont="1" applyFill="1" applyBorder="1" applyAlignment="1">
      <alignment horizontal="left" vertical="center" wrapText="1"/>
    </xf>
    <xf numFmtId="0" fontId="7" fillId="0" borderId="2" xfId="0" applyFont="1" applyFill="1" applyBorder="1" applyAlignment="1">
      <alignment horizontal="left" vertical="center" wrapText="1"/>
    </xf>
    <xf numFmtId="0" fontId="2" fillId="0" borderId="2" xfId="0" applyFont="1" applyFill="1" applyBorder="1" applyAlignment="1" applyProtection="1">
      <alignment horizontal="center" vertical="center"/>
      <protection locked="0"/>
    </xf>
    <xf numFmtId="0" fontId="2" fillId="35" borderId="2" xfId="0" applyFont="1" applyFill="1" applyBorder="1" applyAlignment="1">
      <alignment horizontal="center" vertical="center" wrapText="1"/>
    </xf>
    <xf numFmtId="0" fontId="2" fillId="35" borderId="2" xfId="0" applyFont="1" applyFill="1" applyBorder="1" applyAlignment="1">
      <alignment horizontal="left" vertical="center" wrapText="1"/>
    </xf>
    <xf numFmtId="0" fontId="2" fillId="35" borderId="2" xfId="0" applyFont="1" applyFill="1" applyBorder="1" applyAlignment="1" applyProtection="1">
      <alignment horizontal="center" vertical="center" wrapText="1"/>
      <protection locked="0"/>
    </xf>
    <xf numFmtId="0" fontId="7" fillId="35" borderId="2" xfId="0" applyFont="1" applyFill="1" applyBorder="1" applyAlignment="1">
      <alignment horizontal="left" vertical="center" wrapText="1"/>
    </xf>
    <xf numFmtId="0" fontId="2" fillId="35" borderId="2" xfId="0" applyFont="1" applyFill="1" applyBorder="1" applyAlignment="1" applyProtection="1">
      <alignment horizontal="left" vertical="center" wrapText="1"/>
      <protection locked="0"/>
    </xf>
    <xf numFmtId="0" fontId="2" fillId="35" borderId="2" xfId="0" applyFont="1" applyFill="1" applyBorder="1" applyAlignment="1" applyProtection="1">
      <alignment horizontal="center" vertical="center"/>
      <protection locked="0"/>
    </xf>
    <xf numFmtId="0" fontId="3" fillId="3" borderId="1" xfId="0" applyFont="1" applyFill="1" applyBorder="1" applyAlignment="1" applyProtection="1">
      <alignment horizontal="center" vertical="center" wrapText="1"/>
      <protection locked="0"/>
    </xf>
    <xf numFmtId="0" fontId="2" fillId="35" borderId="3" xfId="0" applyFont="1" applyFill="1" applyBorder="1" applyAlignment="1" applyProtection="1">
      <alignment horizontal="center" vertical="center"/>
      <protection locked="0"/>
    </xf>
    <xf numFmtId="0" fontId="16" fillId="0" borderId="2" xfId="0" applyFont="1" applyBorder="1" applyAlignment="1">
      <alignment horizontal="center" vertical="center"/>
    </xf>
    <xf numFmtId="0" fontId="2" fillId="0" borderId="2" xfId="0" applyFont="1" applyFill="1" applyBorder="1" applyAlignment="1" applyProtection="1">
      <alignment horizontal="left" vertical="center" wrapText="1"/>
      <protection locked="0"/>
    </xf>
    <xf numFmtId="0" fontId="9" fillId="0" borderId="2" xfId="0" applyFont="1" applyFill="1" applyBorder="1" applyAlignment="1">
      <alignment horizontal="left" vertical="center" wrapText="1"/>
    </xf>
    <xf numFmtId="0" fontId="2" fillId="0" borderId="3" xfId="0" applyFont="1" applyFill="1" applyBorder="1" applyAlignment="1" applyProtection="1">
      <alignment horizontal="center" vertical="center"/>
      <protection locked="0"/>
    </xf>
    <xf numFmtId="0" fontId="2" fillId="0" borderId="2" xfId="0" applyFont="1" applyFill="1" applyBorder="1" applyAlignment="1">
      <alignment horizontal="left" vertical="center"/>
    </xf>
    <xf numFmtId="0" fontId="2" fillId="0" borderId="2" xfId="0" applyFont="1" applyFill="1" applyBorder="1" applyAlignment="1" applyProtection="1">
      <alignment horizontal="left" vertical="center"/>
      <protection locked="0"/>
    </xf>
    <xf numFmtId="0" fontId="0" fillId="0" borderId="0" xfId="0" applyFill="1" applyAlignment="1">
      <alignment horizontal="center"/>
    </xf>
    <xf numFmtId="0" fontId="7" fillId="0" borderId="2" xfId="0" applyFont="1" applyFill="1" applyBorder="1" applyAlignment="1">
      <alignment horizontal="center" vertical="center"/>
    </xf>
    <xf numFmtId="0" fontId="7" fillId="0" borderId="3" xfId="0" applyFont="1" applyFill="1" applyBorder="1" applyAlignment="1" applyProtection="1">
      <alignment horizontal="center" vertical="center"/>
      <protection locked="0"/>
    </xf>
    <xf numFmtId="0" fontId="7" fillId="0" borderId="2" xfId="0" applyFont="1" applyFill="1" applyBorder="1" applyAlignment="1" applyProtection="1">
      <alignment horizontal="left" vertical="center" wrapText="1"/>
      <protection locked="0"/>
    </xf>
    <xf numFmtId="0" fontId="7" fillId="0" borderId="2" xfId="0" applyFont="1" applyFill="1" applyBorder="1" applyAlignment="1" applyProtection="1">
      <alignment horizontal="center" vertical="center"/>
      <protection locked="0"/>
    </xf>
    <xf numFmtId="9" fontId="7" fillId="0" borderId="2" xfId="0" applyNumberFormat="1" applyFont="1" applyFill="1" applyBorder="1" applyAlignment="1">
      <alignment horizontal="center" vertical="center"/>
    </xf>
    <xf numFmtId="9" fontId="7" fillId="0" borderId="7" xfId="0" applyNumberFormat="1" applyFont="1" applyFill="1" applyBorder="1" applyAlignment="1">
      <alignment horizontal="center" vertical="center"/>
    </xf>
    <xf numFmtId="0" fontId="2" fillId="35" borderId="2" xfId="0" applyFont="1" applyFill="1" applyBorder="1" applyAlignment="1">
      <alignment horizontal="center" vertical="center"/>
    </xf>
    <xf numFmtId="0" fontId="2" fillId="35" borderId="3" xfId="0" applyFont="1" applyFill="1" applyBorder="1" applyAlignment="1">
      <alignment horizontal="center" vertical="center"/>
    </xf>
    <xf numFmtId="0" fontId="9" fillId="35" borderId="2" xfId="0" applyFont="1" applyFill="1" applyBorder="1" applyAlignment="1">
      <alignment horizontal="left" vertical="center" wrapText="1"/>
    </xf>
    <xf numFmtId="0" fontId="2" fillId="35" borderId="2" xfId="0" applyFont="1" applyFill="1" applyBorder="1" applyAlignment="1">
      <alignment horizontal="left" vertical="center"/>
    </xf>
    <xf numFmtId="0" fontId="7" fillId="35" borderId="2" xfId="0" applyFont="1" applyFill="1" applyBorder="1" applyAlignment="1">
      <alignment horizontal="center" vertical="center"/>
    </xf>
    <xf numFmtId="0" fontId="7" fillId="0" borderId="2" xfId="6" applyFont="1" applyFill="1" applyBorder="1" applyAlignment="1" applyProtection="1">
      <alignment horizontal="center" vertical="center"/>
    </xf>
    <xf numFmtId="0" fontId="3" fillId="36" borderId="2" xfId="0" applyFont="1" applyFill="1" applyBorder="1" applyAlignment="1" applyProtection="1">
      <alignment horizontal="left" vertical="center" wrapText="1"/>
      <protection locked="0"/>
    </xf>
    <xf numFmtId="0" fontId="2" fillId="36" borderId="2" xfId="0" applyFont="1" applyFill="1" applyBorder="1" applyAlignment="1" applyProtection="1">
      <alignment horizontal="left" vertical="center" wrapText="1"/>
      <protection locked="0"/>
    </xf>
    <xf numFmtId="0" fontId="2" fillId="36" borderId="2" xfId="0" applyFont="1" applyFill="1" applyBorder="1" applyAlignment="1">
      <alignment horizontal="left" vertical="center" wrapText="1"/>
    </xf>
    <xf numFmtId="9" fontId="7" fillId="36" borderId="7" xfId="0" applyNumberFormat="1" applyFont="1" applyFill="1" applyBorder="1" applyAlignment="1">
      <alignment horizontal="center" vertical="center"/>
    </xf>
    <xf numFmtId="0" fontId="2" fillId="37" borderId="2" xfId="0" applyFont="1" applyFill="1" applyBorder="1" applyAlignment="1">
      <alignment horizontal="center" vertical="center" wrapText="1"/>
    </xf>
    <xf numFmtId="0" fontId="2" fillId="37" borderId="2" xfId="0" applyFont="1" applyFill="1" applyBorder="1" applyAlignment="1" applyProtection="1">
      <alignment horizontal="center" vertical="center" wrapText="1"/>
      <protection locked="0"/>
    </xf>
    <xf numFmtId="0" fontId="2" fillId="37" borderId="2" xfId="0" applyFont="1" applyFill="1" applyBorder="1" applyAlignment="1">
      <alignment horizontal="left" vertical="center" wrapText="1"/>
    </xf>
    <xf numFmtId="0" fontId="3" fillId="25" borderId="4" xfId="0" applyFont="1" applyFill="1" applyBorder="1" applyAlignment="1" applyProtection="1">
      <alignment horizontal="center" vertical="center"/>
      <protection locked="0"/>
    </xf>
    <xf numFmtId="0" fontId="3" fillId="25" borderId="5" xfId="0" applyFont="1" applyFill="1" applyBorder="1" applyAlignment="1" applyProtection="1">
      <alignment horizontal="center" vertical="center"/>
      <protection locked="0"/>
    </xf>
    <xf numFmtId="0" fontId="3" fillId="33" borderId="4" xfId="0" applyFont="1" applyFill="1" applyBorder="1" applyAlignment="1" applyProtection="1">
      <alignment horizontal="center" vertical="center"/>
      <protection locked="0"/>
    </xf>
    <xf numFmtId="0" fontId="3" fillId="33" borderId="5" xfId="0" applyFont="1" applyFill="1" applyBorder="1" applyAlignment="1" applyProtection="1">
      <alignment horizontal="center" vertical="center"/>
      <protection locked="0"/>
    </xf>
    <xf numFmtId="0" fontId="3" fillId="33" borderId="3" xfId="0" applyFont="1" applyFill="1" applyBorder="1" applyAlignment="1" applyProtection="1">
      <alignment horizontal="center" vertical="center"/>
      <protection locked="0"/>
    </xf>
    <xf numFmtId="0" fontId="3" fillId="23" borderId="4" xfId="0" applyFont="1" applyFill="1" applyBorder="1" applyAlignment="1">
      <alignment horizontal="center" vertical="center"/>
    </xf>
    <xf numFmtId="0" fontId="3" fillId="23" borderId="5" xfId="0" applyFont="1" applyFill="1" applyBorder="1" applyAlignment="1">
      <alignment horizontal="center" vertical="center"/>
    </xf>
    <xf numFmtId="0" fontId="3" fillId="23" borderId="3" xfId="0" applyFont="1" applyFill="1" applyBorder="1" applyAlignment="1">
      <alignment horizontal="center" vertical="center"/>
    </xf>
    <xf numFmtId="0" fontId="3" fillId="24" borderId="4" xfId="0" applyFont="1" applyFill="1" applyBorder="1" applyAlignment="1" applyProtection="1">
      <alignment horizontal="center" vertical="center"/>
      <protection locked="0"/>
    </xf>
    <xf numFmtId="0" fontId="3" fillId="24" borderId="5" xfId="0" applyFont="1" applyFill="1" applyBorder="1" applyAlignment="1" applyProtection="1">
      <alignment horizontal="center" vertical="center"/>
      <protection locked="0"/>
    </xf>
    <xf numFmtId="0" fontId="3" fillId="24" borderId="3" xfId="0" applyFont="1" applyFill="1" applyBorder="1" applyAlignment="1" applyProtection="1">
      <alignment horizontal="center" vertical="center"/>
      <protection locked="0"/>
    </xf>
    <xf numFmtId="0" fontId="3" fillId="3" borderId="4" xfId="0" applyFont="1" applyFill="1" applyBorder="1" applyAlignment="1" applyProtection="1">
      <alignment horizontal="center" vertical="center" wrapText="1"/>
      <protection locked="0"/>
    </xf>
    <xf numFmtId="0" fontId="3" fillId="3" borderId="5" xfId="0" applyFont="1" applyFill="1" applyBorder="1" applyAlignment="1" applyProtection="1">
      <alignment horizontal="center" vertical="center" wrapText="1"/>
      <protection locked="0"/>
    </xf>
    <xf numFmtId="0" fontId="3" fillId="3" borderId="3" xfId="0" applyFont="1" applyFill="1" applyBorder="1" applyAlignment="1" applyProtection="1">
      <alignment horizontal="center" vertical="center" wrapText="1"/>
      <protection locked="0"/>
    </xf>
    <xf numFmtId="0" fontId="3" fillId="25" borderId="3" xfId="0" applyFont="1" applyFill="1" applyBorder="1" applyAlignment="1" applyProtection="1">
      <alignment horizontal="center" vertical="center"/>
      <protection locked="0"/>
    </xf>
    <xf numFmtId="0" fontId="3" fillId="34" borderId="4" xfId="0" applyFont="1" applyFill="1" applyBorder="1" applyAlignment="1" applyProtection="1">
      <alignment horizontal="center" vertical="center"/>
      <protection locked="0"/>
    </xf>
    <xf numFmtId="0" fontId="3" fillId="34" borderId="5" xfId="0" applyFont="1" applyFill="1" applyBorder="1" applyAlignment="1" applyProtection="1">
      <alignment horizontal="center" vertical="center"/>
      <protection locked="0"/>
    </xf>
    <xf numFmtId="0" fontId="3" fillId="34" borderId="3" xfId="0" applyFont="1" applyFill="1" applyBorder="1" applyAlignment="1" applyProtection="1">
      <alignment horizontal="center" vertical="center"/>
      <protection locked="0"/>
    </xf>
    <xf numFmtId="0" fontId="3" fillId="28" borderId="2" xfId="0" applyFont="1" applyFill="1" applyBorder="1" applyAlignment="1">
      <alignment horizontal="center" vertical="center"/>
    </xf>
    <xf numFmtId="0" fontId="3" fillId="36" borderId="4" xfId="0" applyFont="1" applyFill="1" applyBorder="1" applyAlignment="1" applyProtection="1">
      <alignment horizontal="center" vertical="center"/>
      <protection locked="0"/>
    </xf>
    <xf numFmtId="0" fontId="3" fillId="36" borderId="5" xfId="0" applyFont="1" applyFill="1" applyBorder="1" applyAlignment="1" applyProtection="1">
      <alignment horizontal="center" vertical="center"/>
      <protection locked="0"/>
    </xf>
    <xf numFmtId="0" fontId="3" fillId="36" borderId="3" xfId="0" applyFont="1" applyFill="1" applyBorder="1" applyAlignment="1" applyProtection="1">
      <alignment horizontal="center" vertical="center"/>
      <protection locked="0"/>
    </xf>
    <xf numFmtId="0" fontId="16" fillId="0" borderId="2" xfId="0" applyFont="1" applyBorder="1" applyAlignment="1">
      <alignment horizontal="center" vertical="center"/>
    </xf>
    <xf numFmtId="0" fontId="16" fillId="0" borderId="2" xfId="0" applyFont="1" applyBorder="1" applyAlignment="1">
      <alignment horizontal="center" vertical="center" wrapText="1"/>
    </xf>
    <xf numFmtId="0" fontId="3" fillId="2" borderId="2" xfId="0" applyFont="1" applyFill="1" applyBorder="1" applyAlignment="1">
      <alignment horizontal="center" vertical="center"/>
    </xf>
    <xf numFmtId="0" fontId="3" fillId="3" borderId="4" xfId="0" applyFont="1" applyFill="1" applyBorder="1" applyAlignment="1">
      <alignment horizontal="center" vertical="center"/>
    </xf>
    <xf numFmtId="0" fontId="3" fillId="3" borderId="5" xfId="0" applyFont="1" applyFill="1" applyBorder="1" applyAlignment="1">
      <alignment horizontal="center" vertical="center"/>
    </xf>
    <xf numFmtId="0" fontId="3" fillId="3" borderId="3" xfId="0" applyFont="1" applyFill="1" applyBorder="1" applyAlignment="1">
      <alignment horizontal="center" vertical="center"/>
    </xf>
    <xf numFmtId="0" fontId="3" fillId="4" borderId="4" xfId="0" applyFont="1" applyFill="1" applyBorder="1" applyAlignment="1">
      <alignment horizontal="center" vertical="center"/>
    </xf>
    <xf numFmtId="0" fontId="3" fillId="4" borderId="5" xfId="0" applyFont="1" applyFill="1" applyBorder="1" applyAlignment="1">
      <alignment horizontal="center" vertical="center"/>
    </xf>
    <xf numFmtId="0" fontId="3" fillId="4" borderId="3" xfId="0" applyFont="1" applyFill="1" applyBorder="1" applyAlignment="1">
      <alignment horizontal="center" vertical="center"/>
    </xf>
  </cellXfs>
  <cellStyles count="15">
    <cellStyle name="Bueno" xfId="3" builtinId="26"/>
    <cellStyle name="Incorrecto" xfId="5" builtinId="27"/>
    <cellStyle name="Millares" xfId="14" builtinId="3"/>
    <cellStyle name="Moneda 2" xfId="9"/>
    <cellStyle name="Moneda 2 2" xfId="11"/>
    <cellStyle name="Moneda 2 2 2" xfId="13"/>
    <cellStyle name="Moneda 2 3" xfId="12"/>
    <cellStyle name="Neutral" xfId="6" builtinId="28"/>
    <cellStyle name="Normal" xfId="0" builtinId="0"/>
    <cellStyle name="Normal 2" xfId="4"/>
    <cellStyle name="Normal 3" xfId="8"/>
    <cellStyle name="Normal 3 2" xfId="10"/>
    <cellStyle name="Normal 7" xfId="2"/>
    <cellStyle name="Porcentaje" xfId="1" builtinId="5"/>
    <cellStyle name="Porcentaje 2" xfId="7"/>
  </cellStyles>
  <dxfs count="11">
    <dxf>
      <font>
        <color auto="1"/>
      </font>
      <fill>
        <patternFill>
          <fgColor rgb="FF92D050"/>
          <bgColor rgb="FF92D050"/>
        </patternFill>
      </fill>
    </dxf>
    <dxf>
      <fill>
        <patternFill>
          <fgColor rgb="FFFFC000"/>
          <bgColor rgb="FFFFC000"/>
        </patternFill>
      </fill>
    </dxf>
    <dxf>
      <fill>
        <patternFill>
          <fgColor rgb="FFFF0000"/>
          <bgColor rgb="FFFF0000"/>
        </patternFill>
      </fill>
    </dxf>
    <dxf>
      <fill>
        <patternFill>
          <fgColor theme="0" tint="-0.14993743705557422"/>
          <bgColor theme="0" tint="-0.14996795556505021"/>
        </patternFill>
      </fill>
    </dxf>
    <dxf>
      <fill>
        <patternFill>
          <bgColor theme="0" tint="-0.14996795556505021"/>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9999"/>
        </patternFill>
      </fill>
    </dxf>
    <dxf>
      <fill>
        <patternFill>
          <bgColor rgb="FFFF9999"/>
        </patternFill>
      </fill>
    </dxf>
  </dxfs>
  <tableStyles count="0" defaultTableStyle="TableStyleMedium2" defaultPivotStyle="PivotStyleLight16"/>
  <colors>
    <mruColors>
      <color rgb="FFF49A9A"/>
      <color rgb="FFFACECE"/>
      <color rgb="FFF28AF4"/>
      <color rgb="FF73D3CE"/>
      <color rgb="FFAAE4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filterMode="1">
    <pageSetUpPr fitToPage="1"/>
  </sheetPr>
  <dimension ref="A1:AP671"/>
  <sheetViews>
    <sheetView tabSelected="1" topLeftCell="AF1" zoomScale="75" zoomScaleNormal="75" workbookViewId="0">
      <pane ySplit="3" topLeftCell="A549" activePane="bottomLeft" state="frozen"/>
      <selection pane="bottomLeft" activeCell="AI2" sqref="AI2:AK2"/>
    </sheetView>
  </sheetViews>
  <sheetFormatPr baseColWidth="10" defaultColWidth="10.7109375" defaultRowHeight="30" customHeight="1" x14ac:dyDescent="0.25"/>
  <cols>
    <col min="1" max="1" width="10.85546875" style="7" bestFit="1" customWidth="1"/>
    <col min="2" max="2" width="10.7109375" style="7"/>
    <col min="3" max="3" width="15.85546875" style="7" customWidth="1"/>
    <col min="4" max="4" width="10.7109375" style="7" customWidth="1"/>
    <col min="5" max="5" width="73.28515625" style="46" customWidth="1"/>
    <col min="6" max="6" width="26.85546875" style="7" customWidth="1"/>
    <col min="7" max="7" width="40.28515625" style="7" customWidth="1"/>
    <col min="8" max="8" width="8" style="7" customWidth="1"/>
    <col min="9" max="9" width="5.5703125" style="7" customWidth="1"/>
    <col min="10" max="10" width="12.5703125" style="46" customWidth="1"/>
    <col min="11" max="11" width="6.85546875" style="7" customWidth="1"/>
    <col min="12" max="12" width="8.7109375" style="7" customWidth="1"/>
    <col min="13" max="13" width="16" style="46" customWidth="1"/>
    <col min="14" max="14" width="8.42578125" style="7" customWidth="1"/>
    <col min="15" max="15" width="7.42578125" style="7" customWidth="1"/>
    <col min="16" max="16" width="13" style="46" customWidth="1"/>
    <col min="17" max="17" width="10.85546875" style="7" customWidth="1"/>
    <col min="18" max="18" width="8.5703125" style="7" customWidth="1"/>
    <col min="19" max="19" width="13.42578125" style="46" customWidth="1"/>
    <col min="20" max="20" width="9" style="3" customWidth="1"/>
    <col min="21" max="21" width="8.7109375" style="3" customWidth="1"/>
    <col min="22" max="22" width="17.42578125" style="102" customWidth="1"/>
    <col min="23" max="23" width="9.7109375" style="3" customWidth="1"/>
    <col min="24" max="24" width="13.85546875" style="3" customWidth="1"/>
    <col min="25" max="25" width="30.28515625" style="102" customWidth="1"/>
    <col min="26" max="26" width="9.85546875" style="102" customWidth="1"/>
    <col min="27" max="27" width="10.140625" style="102" customWidth="1"/>
    <col min="28" max="30" width="14.28515625" style="102" customWidth="1"/>
    <col min="31" max="31" width="18.5703125" style="102" customWidth="1"/>
    <col min="32" max="37" width="14.28515625" style="102" customWidth="1"/>
    <col min="38" max="38" width="21.28515625" style="7" customWidth="1"/>
    <col min="39" max="39" width="30.85546875" style="7" customWidth="1"/>
    <col min="40" max="40" width="17.5703125" style="7" customWidth="1"/>
    <col min="41" max="41" width="18.7109375" style="7" customWidth="1"/>
    <col min="42" max="42" width="43" style="7" customWidth="1"/>
    <col min="43" max="16384" width="10.7109375" style="3"/>
  </cols>
  <sheetData>
    <row r="1" spans="1:42" s="1" customFormat="1" ht="30" customHeight="1" x14ac:dyDescent="0.25">
      <c r="A1" s="270" t="s">
        <v>0</v>
      </c>
      <c r="B1" s="270"/>
      <c r="C1" s="270"/>
      <c r="D1" s="270"/>
      <c r="E1" s="271"/>
      <c r="F1" s="270"/>
      <c r="G1" s="270"/>
      <c r="H1" s="270"/>
      <c r="I1" s="270"/>
      <c r="J1" s="270"/>
      <c r="K1" s="270"/>
      <c r="L1" s="270"/>
      <c r="M1" s="270"/>
      <c r="N1" s="270"/>
      <c r="O1" s="270"/>
      <c r="P1" s="270"/>
      <c r="Q1" s="5"/>
      <c r="R1" s="5"/>
      <c r="S1" s="100"/>
      <c r="T1" s="37"/>
      <c r="U1" s="37"/>
      <c r="V1" s="127"/>
      <c r="Y1" s="135"/>
      <c r="Z1" s="135"/>
      <c r="AA1" s="135"/>
      <c r="AB1" s="135"/>
      <c r="AC1" s="135"/>
      <c r="AD1" s="135"/>
      <c r="AE1" s="135"/>
      <c r="AF1" s="135"/>
      <c r="AG1" s="135"/>
      <c r="AH1" s="135"/>
      <c r="AI1" s="135"/>
      <c r="AJ1" s="135"/>
      <c r="AK1" s="135"/>
      <c r="AL1" s="222"/>
      <c r="AM1" s="222"/>
      <c r="AN1" s="222"/>
      <c r="AO1" s="222"/>
      <c r="AP1" s="222"/>
    </row>
    <row r="2" spans="1:42" ht="30" customHeight="1" x14ac:dyDescent="0.25">
      <c r="H2" s="272" t="s">
        <v>1</v>
      </c>
      <c r="I2" s="272"/>
      <c r="J2" s="272"/>
      <c r="K2" s="273" t="s">
        <v>2</v>
      </c>
      <c r="L2" s="274"/>
      <c r="M2" s="275"/>
      <c r="N2" s="276" t="s">
        <v>3</v>
      </c>
      <c r="O2" s="277"/>
      <c r="P2" s="278"/>
      <c r="Q2" s="253" t="s">
        <v>1471</v>
      </c>
      <c r="R2" s="254"/>
      <c r="S2" s="255"/>
      <c r="T2" s="256" t="s">
        <v>1472</v>
      </c>
      <c r="U2" s="257"/>
      <c r="V2" s="258"/>
      <c r="W2" s="248" t="s">
        <v>1647</v>
      </c>
      <c r="X2" s="249"/>
      <c r="Y2" s="262"/>
      <c r="Z2" s="250" t="s">
        <v>2099</v>
      </c>
      <c r="AA2" s="251"/>
      <c r="AB2" s="252"/>
      <c r="AC2" s="263" t="s">
        <v>2111</v>
      </c>
      <c r="AD2" s="264"/>
      <c r="AE2" s="265"/>
      <c r="AF2" s="259" t="s">
        <v>2120</v>
      </c>
      <c r="AG2" s="260"/>
      <c r="AH2" s="261"/>
      <c r="AI2" s="267" t="s">
        <v>2130</v>
      </c>
      <c r="AJ2" s="268"/>
      <c r="AK2" s="269"/>
      <c r="AL2" s="266" t="s">
        <v>1648</v>
      </c>
      <c r="AM2" s="266"/>
      <c r="AN2" s="266"/>
      <c r="AO2" s="266"/>
      <c r="AP2" s="266"/>
    </row>
    <row r="3" spans="1:42" s="26" customFormat="1" ht="30" customHeight="1" x14ac:dyDescent="0.25">
      <c r="A3" s="2" t="s">
        <v>4</v>
      </c>
      <c r="B3" s="2" t="s">
        <v>5</v>
      </c>
      <c r="C3" s="2" t="s">
        <v>6</v>
      </c>
      <c r="D3" s="2" t="s">
        <v>7</v>
      </c>
      <c r="E3" s="99" t="s">
        <v>8</v>
      </c>
      <c r="F3" s="2" t="s">
        <v>9</v>
      </c>
      <c r="G3" s="2" t="s">
        <v>10</v>
      </c>
      <c r="H3" s="2" t="s">
        <v>11</v>
      </c>
      <c r="I3" s="2" t="s">
        <v>12</v>
      </c>
      <c r="J3" s="196" t="s">
        <v>13</v>
      </c>
      <c r="K3" s="2" t="s">
        <v>11</v>
      </c>
      <c r="L3" s="2" t="s">
        <v>12</v>
      </c>
      <c r="M3" s="197" t="s">
        <v>13</v>
      </c>
      <c r="N3" s="2" t="s">
        <v>11</v>
      </c>
      <c r="O3" s="2" t="s">
        <v>12</v>
      </c>
      <c r="P3" s="198" t="s">
        <v>13</v>
      </c>
      <c r="Q3" s="2" t="s">
        <v>11</v>
      </c>
      <c r="R3" s="2" t="s">
        <v>12</v>
      </c>
      <c r="S3" s="72" t="s">
        <v>13</v>
      </c>
      <c r="T3" s="2" t="s">
        <v>11</v>
      </c>
      <c r="U3" s="2" t="s">
        <v>12</v>
      </c>
      <c r="V3" s="101" t="s">
        <v>13</v>
      </c>
      <c r="W3" s="2" t="s">
        <v>11</v>
      </c>
      <c r="X3" s="2" t="s">
        <v>12</v>
      </c>
      <c r="Y3" s="103" t="s">
        <v>13</v>
      </c>
      <c r="Z3" s="2" t="s">
        <v>11</v>
      </c>
      <c r="AA3" s="2" t="s">
        <v>12</v>
      </c>
      <c r="AB3" s="199" t="s">
        <v>13</v>
      </c>
      <c r="AC3" s="210" t="s">
        <v>11</v>
      </c>
      <c r="AD3" s="210" t="s">
        <v>2113</v>
      </c>
      <c r="AE3" s="210" t="s">
        <v>2114</v>
      </c>
      <c r="AF3" s="2" t="s">
        <v>11</v>
      </c>
      <c r="AG3" s="2" t="s">
        <v>2112</v>
      </c>
      <c r="AH3" s="220" t="s">
        <v>2119</v>
      </c>
      <c r="AI3" s="241" t="s">
        <v>11</v>
      </c>
      <c r="AJ3" s="241" t="s">
        <v>2129</v>
      </c>
      <c r="AK3" s="241" t="s">
        <v>2131</v>
      </c>
      <c r="AL3" s="25" t="s">
        <v>11</v>
      </c>
      <c r="AM3" s="25" t="s">
        <v>12</v>
      </c>
      <c r="AN3" s="25" t="s">
        <v>1649</v>
      </c>
      <c r="AO3" s="25" t="s">
        <v>1650</v>
      </c>
      <c r="AP3" s="25" t="s">
        <v>1651</v>
      </c>
    </row>
    <row r="4" spans="1:42" ht="15.75" hidden="1" customHeight="1" x14ac:dyDescent="0.25">
      <c r="A4" s="7">
        <v>1</v>
      </c>
      <c r="B4" s="7" t="s">
        <v>14</v>
      </c>
      <c r="C4" s="7" t="s">
        <v>15</v>
      </c>
      <c r="D4" s="7" t="s">
        <v>16</v>
      </c>
      <c r="E4" s="46" t="s">
        <v>17</v>
      </c>
      <c r="F4" s="8">
        <v>1</v>
      </c>
      <c r="G4" s="7" t="s">
        <v>18</v>
      </c>
      <c r="H4" s="7">
        <v>57</v>
      </c>
      <c r="I4" s="7">
        <v>57</v>
      </c>
      <c r="J4" s="59"/>
      <c r="K4" s="7">
        <v>35</v>
      </c>
      <c r="L4" s="7">
        <v>35</v>
      </c>
      <c r="M4" s="57"/>
      <c r="N4" s="7">
        <v>88</v>
      </c>
      <c r="O4" s="7">
        <v>88</v>
      </c>
      <c r="P4" s="58"/>
      <c r="Q4" s="7">
        <v>42</v>
      </c>
      <c r="R4" s="7">
        <v>42</v>
      </c>
      <c r="S4" s="47"/>
      <c r="T4" s="7">
        <v>439</v>
      </c>
      <c r="U4" s="7">
        <v>439</v>
      </c>
      <c r="V4" s="128"/>
      <c r="W4" s="3">
        <v>228</v>
      </c>
      <c r="X4" s="3">
        <v>228</v>
      </c>
      <c r="AI4" s="102">
        <v>4</v>
      </c>
      <c r="AJ4" s="26">
        <v>2</v>
      </c>
      <c r="AL4" s="7">
        <f t="shared" ref="AL4:AL35" si="0">H4+K4+N4+Q4+T4+W4</f>
        <v>889</v>
      </c>
      <c r="AM4" s="7">
        <f t="shared" ref="AM4:AM35" si="1">I4+L4+O4+R4+U4+X4</f>
        <v>889</v>
      </c>
      <c r="AN4" s="18">
        <f>AL4/AM4</f>
        <v>1</v>
      </c>
      <c r="AO4" s="18">
        <f>+AN4/F4</f>
        <v>1</v>
      </c>
      <c r="AP4" s="7" t="s">
        <v>2096</v>
      </c>
    </row>
    <row r="5" spans="1:42" ht="15.75" hidden="1" customHeight="1" x14ac:dyDescent="0.25">
      <c r="A5" s="7">
        <v>2</v>
      </c>
      <c r="B5" s="7" t="s">
        <v>14</v>
      </c>
      <c r="C5" s="7" t="s">
        <v>15</v>
      </c>
      <c r="D5" s="7" t="s">
        <v>16</v>
      </c>
      <c r="E5" s="46" t="s">
        <v>19</v>
      </c>
      <c r="F5" s="8">
        <v>1</v>
      </c>
      <c r="G5" s="7" t="s">
        <v>18</v>
      </c>
      <c r="H5" s="7">
        <v>22</v>
      </c>
      <c r="I5" s="7">
        <v>22</v>
      </c>
      <c r="J5" s="59"/>
      <c r="K5" s="7">
        <v>19</v>
      </c>
      <c r="L5" s="7">
        <v>19</v>
      </c>
      <c r="M5" s="57"/>
      <c r="N5" s="7">
        <v>22</v>
      </c>
      <c r="O5" s="7">
        <v>22</v>
      </c>
      <c r="P5" s="58"/>
      <c r="Q5" s="7">
        <v>23</v>
      </c>
      <c r="R5" s="7">
        <v>23</v>
      </c>
      <c r="S5" s="47"/>
      <c r="T5" s="7">
        <v>24</v>
      </c>
      <c r="U5" s="7">
        <v>24</v>
      </c>
      <c r="V5" s="128"/>
      <c r="W5" s="3">
        <v>22</v>
      </c>
      <c r="X5" s="3">
        <v>22</v>
      </c>
      <c r="AI5" s="46">
        <v>0</v>
      </c>
      <c r="AJ5" s="245"/>
      <c r="AK5" s="46"/>
      <c r="AL5" s="7">
        <f t="shared" si="0"/>
        <v>132</v>
      </c>
      <c r="AM5" s="7">
        <f t="shared" si="1"/>
        <v>132</v>
      </c>
      <c r="AN5" s="18">
        <f>AL5/AM5</f>
        <v>1</v>
      </c>
      <c r="AO5" s="18">
        <f>+AN5/F5</f>
        <v>1</v>
      </c>
      <c r="AP5" s="7" t="s">
        <v>2096</v>
      </c>
    </row>
    <row r="6" spans="1:42" ht="15.75" hidden="1" customHeight="1" x14ac:dyDescent="0.25">
      <c r="A6" s="7">
        <v>3</v>
      </c>
      <c r="B6" s="7" t="s">
        <v>14</v>
      </c>
      <c r="C6" s="7" t="s">
        <v>15</v>
      </c>
      <c r="D6" s="7" t="s">
        <v>16</v>
      </c>
      <c r="E6" s="46" t="s">
        <v>20</v>
      </c>
      <c r="F6" s="8">
        <v>1</v>
      </c>
      <c r="G6" s="7" t="s">
        <v>18</v>
      </c>
      <c r="H6" s="7">
        <v>57</v>
      </c>
      <c r="I6" s="7">
        <v>57</v>
      </c>
      <c r="J6" s="59"/>
      <c r="K6" s="7">
        <v>35</v>
      </c>
      <c r="L6" s="7">
        <v>35</v>
      </c>
      <c r="M6" s="57"/>
      <c r="N6" s="7">
        <v>88</v>
      </c>
      <c r="O6" s="7">
        <v>88</v>
      </c>
      <c r="P6" s="58"/>
      <c r="Q6" s="7">
        <v>42</v>
      </c>
      <c r="R6" s="7">
        <v>42</v>
      </c>
      <c r="S6" s="47"/>
      <c r="T6" s="7">
        <v>82</v>
      </c>
      <c r="U6" s="7">
        <v>82</v>
      </c>
      <c r="V6" s="128"/>
      <c r="W6" s="3">
        <v>37</v>
      </c>
      <c r="X6" s="3">
        <v>37</v>
      </c>
      <c r="AI6" s="46">
        <v>0</v>
      </c>
      <c r="AJ6" s="245"/>
      <c r="AK6" s="46" t="s">
        <v>2133</v>
      </c>
      <c r="AL6" s="7">
        <f t="shared" si="0"/>
        <v>341</v>
      </c>
      <c r="AM6" s="7">
        <f t="shared" si="1"/>
        <v>341</v>
      </c>
      <c r="AN6" s="18">
        <f>AL6/AM6</f>
        <v>1</v>
      </c>
      <c r="AO6" s="18">
        <f>+AN6/F6</f>
        <v>1</v>
      </c>
      <c r="AP6" s="7" t="s">
        <v>2096</v>
      </c>
    </row>
    <row r="7" spans="1:42" ht="15.75" hidden="1" customHeight="1" x14ac:dyDescent="0.25">
      <c r="A7" s="7">
        <v>4</v>
      </c>
      <c r="B7" s="7" t="s">
        <v>14</v>
      </c>
      <c r="C7" s="7" t="s">
        <v>21</v>
      </c>
      <c r="D7" s="7" t="s">
        <v>16</v>
      </c>
      <c r="E7" s="46" t="s">
        <v>22</v>
      </c>
      <c r="F7" s="7">
        <v>24</v>
      </c>
      <c r="G7" s="7" t="s">
        <v>23</v>
      </c>
      <c r="H7" s="7">
        <v>2</v>
      </c>
      <c r="I7" s="10">
        <v>2</v>
      </c>
      <c r="J7" s="59"/>
      <c r="K7" s="7">
        <v>2</v>
      </c>
      <c r="L7" s="10">
        <v>2</v>
      </c>
      <c r="M7" s="57"/>
      <c r="N7" s="7">
        <v>2</v>
      </c>
      <c r="O7" s="10">
        <v>2</v>
      </c>
      <c r="P7" s="58"/>
      <c r="Q7" s="7">
        <v>2</v>
      </c>
      <c r="R7" s="7">
        <v>2</v>
      </c>
      <c r="S7" s="47"/>
      <c r="T7" s="7">
        <v>2</v>
      </c>
      <c r="U7" s="7">
        <v>2</v>
      </c>
      <c r="V7" s="128"/>
      <c r="W7" s="3">
        <v>2</v>
      </c>
      <c r="X7" s="3">
        <v>2</v>
      </c>
      <c r="AI7" s="46">
        <v>0</v>
      </c>
      <c r="AJ7" s="49">
        <v>90</v>
      </c>
      <c r="AK7" s="46"/>
      <c r="AL7" s="7">
        <f t="shared" si="0"/>
        <v>12</v>
      </c>
      <c r="AM7" s="7">
        <f t="shared" si="1"/>
        <v>12</v>
      </c>
      <c r="AN7" s="18">
        <f>+AL7/AM7</f>
        <v>1</v>
      </c>
      <c r="AO7" s="18">
        <f>+AL7/F7</f>
        <v>0.5</v>
      </c>
      <c r="AP7" s="7" t="s">
        <v>2096</v>
      </c>
    </row>
    <row r="8" spans="1:42" ht="15.75" hidden="1" customHeight="1" x14ac:dyDescent="0.25">
      <c r="A8" s="7">
        <v>5</v>
      </c>
      <c r="B8" s="7" t="s">
        <v>14</v>
      </c>
      <c r="C8" s="7" t="s">
        <v>21</v>
      </c>
      <c r="D8" s="7" t="s">
        <v>16</v>
      </c>
      <c r="E8" s="46" t="s">
        <v>24</v>
      </c>
      <c r="F8" s="8">
        <v>1</v>
      </c>
      <c r="G8" s="7" t="s">
        <v>18</v>
      </c>
      <c r="H8" s="7">
        <v>1</v>
      </c>
      <c r="I8" s="7">
        <v>1</v>
      </c>
      <c r="J8" s="59"/>
      <c r="K8" s="7">
        <v>0</v>
      </c>
      <c r="L8" s="7">
        <v>0</v>
      </c>
      <c r="M8" s="57"/>
      <c r="N8" s="7">
        <v>1</v>
      </c>
      <c r="O8" s="7">
        <v>1</v>
      </c>
      <c r="P8" s="58"/>
      <c r="Q8" s="7">
        <v>0</v>
      </c>
      <c r="R8" s="7">
        <v>0</v>
      </c>
      <c r="S8" s="47"/>
      <c r="T8" s="7">
        <v>0</v>
      </c>
      <c r="U8" s="7">
        <v>0</v>
      </c>
      <c r="V8" s="128"/>
      <c r="W8" s="3">
        <v>1</v>
      </c>
      <c r="X8" s="3">
        <v>1</v>
      </c>
      <c r="AI8" s="211">
        <v>34</v>
      </c>
      <c r="AJ8" s="49">
        <v>25</v>
      </c>
      <c r="AK8" s="46"/>
      <c r="AL8" s="7">
        <f t="shared" si="0"/>
        <v>3</v>
      </c>
      <c r="AM8" s="7">
        <f t="shared" si="1"/>
        <v>3</v>
      </c>
      <c r="AN8" s="18">
        <f>AL8/AM8</f>
        <v>1</v>
      </c>
      <c r="AO8" s="18">
        <f>+AN8/F8</f>
        <v>1</v>
      </c>
      <c r="AP8" s="7" t="s">
        <v>2096</v>
      </c>
    </row>
    <row r="9" spans="1:42" ht="15.75" hidden="1" customHeight="1" x14ac:dyDescent="0.25">
      <c r="A9" s="7">
        <v>6</v>
      </c>
      <c r="B9" s="7" t="s">
        <v>14</v>
      </c>
      <c r="C9" s="7" t="s">
        <v>21</v>
      </c>
      <c r="D9" s="7" t="s">
        <v>16</v>
      </c>
      <c r="E9" s="46" t="s">
        <v>25</v>
      </c>
      <c r="F9" s="19">
        <v>1</v>
      </c>
      <c r="G9" s="17" t="s">
        <v>18</v>
      </c>
      <c r="H9" s="10">
        <v>1</v>
      </c>
      <c r="I9" s="10">
        <v>1</v>
      </c>
      <c r="J9" s="59" t="s">
        <v>1470</v>
      </c>
      <c r="K9" s="10">
        <v>0</v>
      </c>
      <c r="L9" s="10">
        <v>0</v>
      </c>
      <c r="M9" s="56" t="s">
        <v>26</v>
      </c>
      <c r="N9" s="7">
        <v>0</v>
      </c>
      <c r="O9" s="10">
        <v>1</v>
      </c>
      <c r="P9" s="58"/>
      <c r="Q9" s="7">
        <v>0</v>
      </c>
      <c r="R9" s="7">
        <v>0</v>
      </c>
      <c r="S9" s="47"/>
      <c r="T9" s="7">
        <v>1</v>
      </c>
      <c r="U9" s="7">
        <v>1</v>
      </c>
      <c r="V9" s="128"/>
      <c r="W9" s="3">
        <v>1</v>
      </c>
      <c r="X9" s="3">
        <v>1</v>
      </c>
      <c r="AI9" s="46">
        <v>0</v>
      </c>
      <c r="AJ9" s="245"/>
      <c r="AK9" s="46"/>
      <c r="AL9" s="7">
        <f t="shared" si="0"/>
        <v>3</v>
      </c>
      <c r="AM9" s="7">
        <f t="shared" si="1"/>
        <v>4</v>
      </c>
      <c r="AN9" s="18">
        <f>+AL9/AM9</f>
        <v>0.75</v>
      </c>
      <c r="AO9" s="18">
        <f>+AL9/F9</f>
        <v>3</v>
      </c>
      <c r="AP9" s="7" t="s">
        <v>2097</v>
      </c>
    </row>
    <row r="10" spans="1:42" ht="15.75" hidden="1" customHeight="1" x14ac:dyDescent="0.25">
      <c r="A10" s="7">
        <v>7</v>
      </c>
      <c r="B10" s="7" t="s">
        <v>14</v>
      </c>
      <c r="C10" s="7" t="s">
        <v>21</v>
      </c>
      <c r="D10" s="7" t="s">
        <v>16</v>
      </c>
      <c r="E10" s="46" t="s">
        <v>27</v>
      </c>
      <c r="F10" s="8">
        <v>1</v>
      </c>
      <c r="G10" s="7" t="s">
        <v>18</v>
      </c>
      <c r="H10" s="7">
        <v>25</v>
      </c>
      <c r="I10" s="7">
        <v>25</v>
      </c>
      <c r="J10" s="59"/>
      <c r="K10" s="7">
        <v>16</v>
      </c>
      <c r="L10" s="7">
        <v>16</v>
      </c>
      <c r="M10" s="57"/>
      <c r="N10" s="7">
        <v>1</v>
      </c>
      <c r="O10" s="7">
        <v>1</v>
      </c>
      <c r="P10" s="58"/>
      <c r="Q10" s="7">
        <v>13</v>
      </c>
      <c r="R10" s="7">
        <v>13</v>
      </c>
      <c r="S10" s="47"/>
      <c r="T10" s="7">
        <v>44</v>
      </c>
      <c r="U10" s="7">
        <v>44</v>
      </c>
      <c r="V10" s="128"/>
      <c r="W10" s="3">
        <v>43</v>
      </c>
      <c r="X10" s="3">
        <v>43</v>
      </c>
      <c r="AI10" s="46">
        <v>0</v>
      </c>
      <c r="AJ10" s="245"/>
      <c r="AK10" s="46"/>
      <c r="AL10" s="7">
        <f t="shared" si="0"/>
        <v>142</v>
      </c>
      <c r="AM10" s="7">
        <f t="shared" si="1"/>
        <v>142</v>
      </c>
      <c r="AN10" s="18">
        <f>AL10/AM10</f>
        <v>1</v>
      </c>
      <c r="AO10" s="18">
        <f>+AN10/F10</f>
        <v>1</v>
      </c>
      <c r="AP10" s="7" t="s">
        <v>2096</v>
      </c>
    </row>
    <row r="11" spans="1:42" ht="15.75" hidden="1" customHeight="1" x14ac:dyDescent="0.25">
      <c r="A11" s="7">
        <v>8</v>
      </c>
      <c r="B11" s="7" t="s">
        <v>14</v>
      </c>
      <c r="C11" s="7" t="s">
        <v>21</v>
      </c>
      <c r="D11" s="7" t="s">
        <v>16</v>
      </c>
      <c r="E11" s="46" t="s">
        <v>28</v>
      </c>
      <c r="F11" s="7">
        <v>12</v>
      </c>
      <c r="G11" s="7" t="s">
        <v>29</v>
      </c>
      <c r="H11" s="7">
        <v>1</v>
      </c>
      <c r="I11" s="10">
        <v>1</v>
      </c>
      <c r="J11" s="59"/>
      <c r="K11" s="7">
        <v>1</v>
      </c>
      <c r="L11" s="10">
        <v>1</v>
      </c>
      <c r="M11" s="57"/>
      <c r="N11" s="7">
        <v>1</v>
      </c>
      <c r="O11" s="10">
        <v>1</v>
      </c>
      <c r="P11" s="58"/>
      <c r="Q11" s="7">
        <v>1</v>
      </c>
      <c r="R11" s="7">
        <v>1</v>
      </c>
      <c r="S11" s="47"/>
      <c r="T11" s="7">
        <v>1</v>
      </c>
      <c r="U11" s="7">
        <v>1</v>
      </c>
      <c r="V11" s="128"/>
      <c r="W11" s="3">
        <v>1</v>
      </c>
      <c r="X11" s="3">
        <v>1</v>
      </c>
      <c r="AI11" s="46">
        <v>699</v>
      </c>
      <c r="AJ11" s="49">
        <v>100</v>
      </c>
      <c r="AK11" s="46"/>
      <c r="AL11" s="7">
        <f t="shared" si="0"/>
        <v>6</v>
      </c>
      <c r="AM11" s="7">
        <f t="shared" si="1"/>
        <v>6</v>
      </c>
      <c r="AN11" s="18">
        <f>+AL11/AM11</f>
        <v>1</v>
      </c>
      <c r="AO11" s="18">
        <f>+AL11/F11</f>
        <v>0.5</v>
      </c>
      <c r="AP11" s="7" t="s">
        <v>2096</v>
      </c>
    </row>
    <row r="12" spans="1:42" ht="15.75" hidden="1" customHeight="1" x14ac:dyDescent="0.25">
      <c r="A12" s="7">
        <v>9</v>
      </c>
      <c r="B12" s="7" t="s">
        <v>14</v>
      </c>
      <c r="C12" s="7" t="s">
        <v>21</v>
      </c>
      <c r="D12" s="7" t="s">
        <v>16</v>
      </c>
      <c r="E12" s="46" t="s">
        <v>30</v>
      </c>
      <c r="F12" s="8">
        <v>1</v>
      </c>
      <c r="G12" s="7" t="s">
        <v>18</v>
      </c>
      <c r="H12" s="7">
        <v>1</v>
      </c>
      <c r="I12" s="7">
        <v>1</v>
      </c>
      <c r="J12" s="59"/>
      <c r="K12" s="7">
        <v>1</v>
      </c>
      <c r="L12" s="7">
        <v>1</v>
      </c>
      <c r="M12" s="57"/>
      <c r="N12" s="7">
        <v>1</v>
      </c>
      <c r="O12" s="7">
        <v>1</v>
      </c>
      <c r="P12" s="58"/>
      <c r="Q12" s="7">
        <v>0</v>
      </c>
      <c r="R12" s="7">
        <v>0</v>
      </c>
      <c r="S12" s="47"/>
      <c r="T12" s="7">
        <v>3</v>
      </c>
      <c r="U12" s="7">
        <v>3</v>
      </c>
      <c r="V12" s="128"/>
      <c r="W12" s="3">
        <v>1</v>
      </c>
      <c r="X12" s="3">
        <v>1</v>
      </c>
      <c r="AI12" s="102">
        <v>0</v>
      </c>
      <c r="AJ12" s="26">
        <v>1</v>
      </c>
      <c r="AL12" s="7">
        <f t="shared" si="0"/>
        <v>7</v>
      </c>
      <c r="AM12" s="7">
        <f t="shared" si="1"/>
        <v>7</v>
      </c>
      <c r="AN12" s="18">
        <f>AL12/AM12</f>
        <v>1</v>
      </c>
      <c r="AO12" s="18">
        <f>+AN12/F12</f>
        <v>1</v>
      </c>
      <c r="AP12" s="7" t="s">
        <v>2096</v>
      </c>
    </row>
    <row r="13" spans="1:42" ht="15.75" hidden="1" customHeight="1" x14ac:dyDescent="0.25">
      <c r="A13" s="7">
        <v>10</v>
      </c>
      <c r="B13" s="7" t="s">
        <v>14</v>
      </c>
      <c r="C13" s="7" t="s">
        <v>21</v>
      </c>
      <c r="D13" s="7" t="s">
        <v>16</v>
      </c>
      <c r="E13" s="46" t="s">
        <v>31</v>
      </c>
      <c r="F13" s="8">
        <v>1</v>
      </c>
      <c r="G13" s="7" t="s">
        <v>18</v>
      </c>
      <c r="H13" s="7">
        <v>1</v>
      </c>
      <c r="I13" s="7">
        <v>1</v>
      </c>
      <c r="J13" s="59"/>
      <c r="K13" s="7">
        <v>10</v>
      </c>
      <c r="L13" s="7">
        <v>10</v>
      </c>
      <c r="M13" s="57"/>
      <c r="N13" s="7">
        <v>2</v>
      </c>
      <c r="O13" s="7">
        <v>2</v>
      </c>
      <c r="P13" s="58"/>
      <c r="Q13" s="7">
        <v>4</v>
      </c>
      <c r="R13" s="7">
        <v>4</v>
      </c>
      <c r="S13" s="47"/>
      <c r="T13" s="7">
        <v>13</v>
      </c>
      <c r="U13" s="7">
        <v>13</v>
      </c>
      <c r="V13" s="128"/>
      <c r="W13" s="3">
        <v>18</v>
      </c>
      <c r="X13" s="3">
        <v>18</v>
      </c>
      <c r="AI13" s="102">
        <v>2</v>
      </c>
      <c r="AJ13" s="26">
        <v>2</v>
      </c>
      <c r="AL13" s="7">
        <f t="shared" si="0"/>
        <v>48</v>
      </c>
      <c r="AM13" s="7">
        <f t="shared" si="1"/>
        <v>48</v>
      </c>
      <c r="AN13" s="18">
        <f>AL13/AM13</f>
        <v>1</v>
      </c>
      <c r="AO13" s="18">
        <f>+AN13/F13</f>
        <v>1</v>
      </c>
      <c r="AP13" s="7" t="s">
        <v>2096</v>
      </c>
    </row>
    <row r="14" spans="1:42" ht="15.75" hidden="1" customHeight="1" x14ac:dyDescent="0.25">
      <c r="A14" s="7">
        <v>11</v>
      </c>
      <c r="B14" s="7" t="s">
        <v>14</v>
      </c>
      <c r="C14" s="7" t="s">
        <v>21</v>
      </c>
      <c r="D14" s="7" t="s">
        <v>16</v>
      </c>
      <c r="E14" s="46" t="s">
        <v>32</v>
      </c>
      <c r="F14" s="8">
        <v>1</v>
      </c>
      <c r="G14" s="7" t="s">
        <v>18</v>
      </c>
      <c r="H14" s="7">
        <v>12</v>
      </c>
      <c r="I14" s="7">
        <v>12</v>
      </c>
      <c r="J14" s="59"/>
      <c r="K14" s="7">
        <v>9</v>
      </c>
      <c r="L14" s="7">
        <v>9</v>
      </c>
      <c r="M14" s="57"/>
      <c r="N14" s="7">
        <v>1</v>
      </c>
      <c r="O14" s="7">
        <v>1</v>
      </c>
      <c r="P14" s="58"/>
      <c r="Q14" s="7">
        <v>8</v>
      </c>
      <c r="R14" s="7">
        <v>8</v>
      </c>
      <c r="S14" s="47"/>
      <c r="T14" s="7">
        <v>12</v>
      </c>
      <c r="U14" s="7">
        <v>12</v>
      </c>
      <c r="V14" s="128"/>
      <c r="W14" s="3">
        <v>6</v>
      </c>
      <c r="X14" s="3">
        <v>6</v>
      </c>
      <c r="AI14" s="46"/>
      <c r="AJ14" s="245">
        <v>0</v>
      </c>
      <c r="AK14" s="46"/>
      <c r="AL14" s="7">
        <f t="shared" si="0"/>
        <v>48</v>
      </c>
      <c r="AM14" s="7">
        <f t="shared" si="1"/>
        <v>48</v>
      </c>
      <c r="AN14" s="18">
        <f>AL14/AM14</f>
        <v>1</v>
      </c>
      <c r="AO14" s="18">
        <f>+AN14/F14</f>
        <v>1</v>
      </c>
      <c r="AP14" s="7" t="s">
        <v>2096</v>
      </c>
    </row>
    <row r="15" spans="1:42" ht="15.75" hidden="1" customHeight="1" x14ac:dyDescent="0.25">
      <c r="A15" s="7">
        <v>12</v>
      </c>
      <c r="B15" s="7" t="s">
        <v>14</v>
      </c>
      <c r="C15" s="7" t="s">
        <v>21</v>
      </c>
      <c r="D15" s="7" t="s">
        <v>16</v>
      </c>
      <c r="E15" s="46" t="s">
        <v>33</v>
      </c>
      <c r="F15" s="8">
        <v>1</v>
      </c>
      <c r="G15" s="7" t="s">
        <v>18</v>
      </c>
      <c r="H15" s="7">
        <v>17</v>
      </c>
      <c r="I15" s="7">
        <v>17</v>
      </c>
      <c r="J15" s="59"/>
      <c r="K15" s="7">
        <v>11</v>
      </c>
      <c r="L15" s="7">
        <v>11</v>
      </c>
      <c r="M15" s="57"/>
      <c r="N15" s="7">
        <v>12</v>
      </c>
      <c r="O15" s="7">
        <v>12</v>
      </c>
      <c r="P15" s="58"/>
      <c r="Q15" s="7">
        <v>7</v>
      </c>
      <c r="R15" s="7">
        <v>7</v>
      </c>
      <c r="S15" s="47"/>
      <c r="T15" s="7">
        <v>34</v>
      </c>
      <c r="U15" s="7">
        <v>34</v>
      </c>
      <c r="V15" s="128"/>
      <c r="W15" s="3">
        <v>28</v>
      </c>
      <c r="X15" s="3">
        <v>28</v>
      </c>
      <c r="AI15" s="61">
        <v>1</v>
      </c>
      <c r="AJ15" s="49">
        <v>1</v>
      </c>
      <c r="AK15" s="46"/>
      <c r="AL15" s="7">
        <f t="shared" si="0"/>
        <v>109</v>
      </c>
      <c r="AM15" s="7">
        <f t="shared" si="1"/>
        <v>109</v>
      </c>
      <c r="AN15" s="18">
        <f>AL15/AM15</f>
        <v>1</v>
      </c>
      <c r="AO15" s="18">
        <f>+AN15/F15</f>
        <v>1</v>
      </c>
      <c r="AP15" s="7" t="s">
        <v>2096</v>
      </c>
    </row>
    <row r="16" spans="1:42" ht="14.25" hidden="1" customHeight="1" x14ac:dyDescent="0.25">
      <c r="A16" s="7">
        <v>13</v>
      </c>
      <c r="B16" s="7" t="s">
        <v>14</v>
      </c>
      <c r="C16" s="7" t="s">
        <v>21</v>
      </c>
      <c r="D16" s="7" t="s">
        <v>16</v>
      </c>
      <c r="E16" s="46" t="s">
        <v>34</v>
      </c>
      <c r="F16" s="7">
        <v>32</v>
      </c>
      <c r="G16" s="7" t="s">
        <v>35</v>
      </c>
      <c r="H16" s="17">
        <v>4</v>
      </c>
      <c r="I16" s="10">
        <v>2</v>
      </c>
      <c r="J16" s="59"/>
      <c r="K16" s="7">
        <v>2</v>
      </c>
      <c r="L16" s="10">
        <v>2</v>
      </c>
      <c r="M16" s="57"/>
      <c r="N16" s="7">
        <v>26</v>
      </c>
      <c r="O16" s="10">
        <v>3</v>
      </c>
      <c r="P16" s="58"/>
      <c r="Q16" s="7">
        <v>2</v>
      </c>
      <c r="R16" s="7">
        <v>2</v>
      </c>
      <c r="S16" s="47"/>
      <c r="T16" s="7">
        <v>3</v>
      </c>
      <c r="U16" s="7">
        <v>3</v>
      </c>
      <c r="V16" s="128"/>
      <c r="W16" s="3">
        <v>4</v>
      </c>
      <c r="X16" s="3">
        <v>4</v>
      </c>
      <c r="AI16" s="46">
        <v>0</v>
      </c>
      <c r="AJ16" s="60">
        <v>1</v>
      </c>
      <c r="AK16" s="46"/>
      <c r="AL16" s="7">
        <f t="shared" si="0"/>
        <v>41</v>
      </c>
      <c r="AM16" s="7">
        <f t="shared" si="1"/>
        <v>16</v>
      </c>
      <c r="AN16" s="18">
        <f>+AL16/AM16</f>
        <v>2.5625</v>
      </c>
      <c r="AO16" s="18">
        <f>+AL16/F16</f>
        <v>1.28125</v>
      </c>
      <c r="AP16" s="7" t="s">
        <v>2096</v>
      </c>
    </row>
    <row r="17" spans="1:42" ht="15.75" hidden="1" customHeight="1" x14ac:dyDescent="0.25">
      <c r="A17" s="7">
        <v>14</v>
      </c>
      <c r="B17" s="7" t="s">
        <v>14</v>
      </c>
      <c r="C17" s="7" t="s">
        <v>36</v>
      </c>
      <c r="D17" s="7" t="s">
        <v>16</v>
      </c>
      <c r="E17" s="46" t="s">
        <v>37</v>
      </c>
      <c r="F17" s="8">
        <v>1</v>
      </c>
      <c r="G17" s="7" t="s">
        <v>18</v>
      </c>
      <c r="H17" s="7">
        <v>219</v>
      </c>
      <c r="I17" s="7">
        <v>219</v>
      </c>
      <c r="J17" s="59"/>
      <c r="K17" s="7">
        <v>206</v>
      </c>
      <c r="L17" s="7">
        <v>206</v>
      </c>
      <c r="M17" s="57"/>
      <c r="N17" s="7">
        <v>116</v>
      </c>
      <c r="O17" s="7">
        <v>116</v>
      </c>
      <c r="P17" s="58"/>
      <c r="Q17" s="7">
        <v>53</v>
      </c>
      <c r="R17" s="7">
        <v>53</v>
      </c>
      <c r="S17" s="47"/>
      <c r="T17" s="27">
        <v>232</v>
      </c>
      <c r="U17" s="3">
        <v>232</v>
      </c>
      <c r="V17" s="128"/>
      <c r="W17" s="3">
        <v>265</v>
      </c>
      <c r="X17" s="3">
        <v>265</v>
      </c>
      <c r="AI17" s="46">
        <v>0</v>
      </c>
      <c r="AJ17" s="245"/>
      <c r="AK17" s="46"/>
      <c r="AL17" s="7">
        <f t="shared" si="0"/>
        <v>1091</v>
      </c>
      <c r="AM17" s="7">
        <f t="shared" si="1"/>
        <v>1091</v>
      </c>
      <c r="AN17" s="18">
        <f t="shared" ref="AN17:AN29" si="2">AL17/AM17</f>
        <v>1</v>
      </c>
      <c r="AO17" s="18">
        <f t="shared" ref="AO17:AO29" si="3">+AN17/F17</f>
        <v>1</v>
      </c>
      <c r="AP17" s="7" t="s">
        <v>2096</v>
      </c>
    </row>
    <row r="18" spans="1:42" ht="15.75" hidden="1" customHeight="1" x14ac:dyDescent="0.25">
      <c r="A18" s="7">
        <v>15</v>
      </c>
      <c r="B18" s="7" t="s">
        <v>14</v>
      </c>
      <c r="C18" s="7" t="s">
        <v>36</v>
      </c>
      <c r="D18" s="7" t="s">
        <v>16</v>
      </c>
      <c r="E18" s="46" t="s">
        <v>38</v>
      </c>
      <c r="F18" s="8">
        <v>1</v>
      </c>
      <c r="G18" s="7" t="s">
        <v>18</v>
      </c>
      <c r="H18" s="7">
        <v>113</v>
      </c>
      <c r="I18" s="7">
        <v>113</v>
      </c>
      <c r="J18" s="59"/>
      <c r="K18" s="7">
        <v>116</v>
      </c>
      <c r="L18" s="7">
        <v>116</v>
      </c>
      <c r="M18" s="57"/>
      <c r="N18" s="7">
        <v>89</v>
      </c>
      <c r="O18" s="7">
        <v>89</v>
      </c>
      <c r="P18" s="58"/>
      <c r="Q18" s="7">
        <v>106</v>
      </c>
      <c r="R18" s="7">
        <v>106</v>
      </c>
      <c r="S18" s="47"/>
      <c r="T18" s="27">
        <v>76</v>
      </c>
      <c r="U18" s="3">
        <v>76</v>
      </c>
      <c r="V18" s="128"/>
      <c r="W18" s="3">
        <v>167</v>
      </c>
      <c r="X18" s="3">
        <v>167</v>
      </c>
      <c r="AI18" s="46">
        <v>1</v>
      </c>
      <c r="AJ18" s="49">
        <v>1</v>
      </c>
      <c r="AK18" s="46"/>
      <c r="AL18" s="7">
        <f t="shared" si="0"/>
        <v>667</v>
      </c>
      <c r="AM18" s="7">
        <f t="shared" si="1"/>
        <v>667</v>
      </c>
      <c r="AN18" s="18">
        <f t="shared" si="2"/>
        <v>1</v>
      </c>
      <c r="AO18" s="18">
        <f t="shared" si="3"/>
        <v>1</v>
      </c>
      <c r="AP18" s="7" t="s">
        <v>2096</v>
      </c>
    </row>
    <row r="19" spans="1:42" ht="15.75" hidden="1" customHeight="1" x14ac:dyDescent="0.25">
      <c r="A19" s="7">
        <v>16</v>
      </c>
      <c r="B19" s="7" t="s">
        <v>14</v>
      </c>
      <c r="C19" s="7" t="s">
        <v>36</v>
      </c>
      <c r="D19" s="7" t="s">
        <v>16</v>
      </c>
      <c r="E19" s="46" t="s">
        <v>39</v>
      </c>
      <c r="F19" s="8">
        <v>1</v>
      </c>
      <c r="G19" s="7" t="s">
        <v>18</v>
      </c>
      <c r="H19" s="7">
        <v>2.6110000000000002</v>
      </c>
      <c r="I19" s="7">
        <v>2.6110000000000002</v>
      </c>
      <c r="J19" s="59"/>
      <c r="K19" s="7">
        <v>3.7170000000000001</v>
      </c>
      <c r="L19" s="7">
        <v>3.7170000000000001</v>
      </c>
      <c r="M19" s="57"/>
      <c r="N19" s="7">
        <v>5.1550000000000002</v>
      </c>
      <c r="O19" s="7">
        <v>5.1550000000000002</v>
      </c>
      <c r="P19" s="58"/>
      <c r="Q19" s="20">
        <v>4216</v>
      </c>
      <c r="R19" s="20">
        <v>4216</v>
      </c>
      <c r="S19" s="47"/>
      <c r="T19" s="27">
        <v>3716</v>
      </c>
      <c r="U19" s="3">
        <v>3716</v>
      </c>
      <c r="V19" s="128"/>
      <c r="W19" s="3">
        <v>3032</v>
      </c>
      <c r="X19" s="3">
        <v>3032</v>
      </c>
      <c r="AI19" s="102">
        <v>56</v>
      </c>
      <c r="AJ19" s="26">
        <v>15</v>
      </c>
      <c r="AL19" s="7">
        <f t="shared" si="0"/>
        <v>10975.483</v>
      </c>
      <c r="AM19" s="7">
        <f t="shared" si="1"/>
        <v>10975.483</v>
      </c>
      <c r="AN19" s="18">
        <f t="shared" si="2"/>
        <v>1</v>
      </c>
      <c r="AO19" s="18">
        <f t="shared" si="3"/>
        <v>1</v>
      </c>
      <c r="AP19" s="7" t="s">
        <v>2096</v>
      </c>
    </row>
    <row r="20" spans="1:42" ht="15.75" hidden="1" customHeight="1" x14ac:dyDescent="0.25">
      <c r="A20" s="7">
        <v>17</v>
      </c>
      <c r="B20" s="7" t="s">
        <v>14</v>
      </c>
      <c r="C20" s="7" t="s">
        <v>36</v>
      </c>
      <c r="D20" s="7" t="s">
        <v>16</v>
      </c>
      <c r="E20" s="46" t="s">
        <v>40</v>
      </c>
      <c r="F20" s="8">
        <v>1</v>
      </c>
      <c r="G20" s="7" t="s">
        <v>18</v>
      </c>
      <c r="H20" s="7">
        <v>579</v>
      </c>
      <c r="I20" s="7">
        <v>579</v>
      </c>
      <c r="J20" s="59"/>
      <c r="K20" s="7">
        <v>531</v>
      </c>
      <c r="L20" s="7">
        <v>531</v>
      </c>
      <c r="M20" s="57"/>
      <c r="N20" s="7">
        <v>1064</v>
      </c>
      <c r="O20" s="7">
        <v>1064</v>
      </c>
      <c r="P20" s="58"/>
      <c r="Q20" s="7">
        <v>1142</v>
      </c>
      <c r="R20" s="7">
        <v>1142</v>
      </c>
      <c r="S20" s="47"/>
      <c r="T20" s="27">
        <v>1698</v>
      </c>
      <c r="U20" s="3">
        <v>1698</v>
      </c>
      <c r="V20" s="128"/>
      <c r="W20" s="3">
        <v>1169</v>
      </c>
      <c r="X20" s="3">
        <v>1169</v>
      </c>
      <c r="AI20" s="102">
        <v>0</v>
      </c>
      <c r="AJ20" s="26">
        <v>2</v>
      </c>
      <c r="AL20" s="7">
        <f t="shared" si="0"/>
        <v>6183</v>
      </c>
      <c r="AM20" s="7">
        <f t="shared" si="1"/>
        <v>6183</v>
      </c>
      <c r="AN20" s="18">
        <f t="shared" si="2"/>
        <v>1</v>
      </c>
      <c r="AO20" s="18">
        <f t="shared" si="3"/>
        <v>1</v>
      </c>
      <c r="AP20" s="7" t="s">
        <v>2096</v>
      </c>
    </row>
    <row r="21" spans="1:42" ht="15.75" hidden="1" customHeight="1" x14ac:dyDescent="0.25">
      <c r="A21" s="7">
        <v>18</v>
      </c>
      <c r="B21" s="7" t="s">
        <v>14</v>
      </c>
      <c r="C21" s="7" t="s">
        <v>36</v>
      </c>
      <c r="D21" s="7" t="s">
        <v>16</v>
      </c>
      <c r="E21" s="46" t="s">
        <v>41</v>
      </c>
      <c r="F21" s="8">
        <v>1</v>
      </c>
      <c r="G21" s="7" t="s">
        <v>18</v>
      </c>
      <c r="H21" s="7">
        <v>44</v>
      </c>
      <c r="I21" s="7">
        <v>44</v>
      </c>
      <c r="J21" s="59"/>
      <c r="K21" s="7">
        <v>29</v>
      </c>
      <c r="L21" s="7">
        <v>29</v>
      </c>
      <c r="M21" s="57"/>
      <c r="N21" s="7">
        <v>54</v>
      </c>
      <c r="O21" s="7">
        <v>54</v>
      </c>
      <c r="P21" s="58"/>
      <c r="Q21" s="7">
        <v>28</v>
      </c>
      <c r="R21" s="7">
        <v>28</v>
      </c>
      <c r="S21" s="47"/>
      <c r="T21" s="27">
        <v>27</v>
      </c>
      <c r="U21" s="3">
        <v>27</v>
      </c>
      <c r="V21" s="128"/>
      <c r="W21" s="3">
        <v>39</v>
      </c>
      <c r="X21" s="3">
        <v>39</v>
      </c>
      <c r="AI21" s="102">
        <v>28</v>
      </c>
      <c r="AJ21" s="26">
        <v>28</v>
      </c>
      <c r="AL21" s="7">
        <f t="shared" si="0"/>
        <v>221</v>
      </c>
      <c r="AM21" s="7">
        <f t="shared" si="1"/>
        <v>221</v>
      </c>
      <c r="AN21" s="18">
        <f t="shared" si="2"/>
        <v>1</v>
      </c>
      <c r="AO21" s="18">
        <f t="shared" si="3"/>
        <v>1</v>
      </c>
      <c r="AP21" s="7" t="s">
        <v>2096</v>
      </c>
    </row>
    <row r="22" spans="1:42" ht="15.75" hidden="1" customHeight="1" x14ac:dyDescent="0.25">
      <c r="A22" s="7">
        <v>19</v>
      </c>
      <c r="B22" s="7" t="s">
        <v>14</v>
      </c>
      <c r="C22" s="7" t="s">
        <v>42</v>
      </c>
      <c r="D22" s="7" t="s">
        <v>16</v>
      </c>
      <c r="E22" s="46" t="s">
        <v>43</v>
      </c>
      <c r="F22" s="8">
        <v>1</v>
      </c>
      <c r="G22" s="7" t="s">
        <v>18</v>
      </c>
      <c r="H22" s="7">
        <v>20</v>
      </c>
      <c r="I22" s="7">
        <v>20</v>
      </c>
      <c r="J22" s="59"/>
      <c r="K22" s="7">
        <v>20</v>
      </c>
      <c r="L22" s="7">
        <v>20</v>
      </c>
      <c r="M22" s="57"/>
      <c r="N22" s="7">
        <v>24</v>
      </c>
      <c r="O22" s="7">
        <v>24</v>
      </c>
      <c r="P22" s="58"/>
      <c r="Q22" s="7">
        <v>12</v>
      </c>
      <c r="R22" s="7">
        <v>12</v>
      </c>
      <c r="S22" s="46" t="s">
        <v>1473</v>
      </c>
      <c r="T22" s="27">
        <v>17</v>
      </c>
      <c r="U22" s="3">
        <v>17</v>
      </c>
      <c r="V22" s="46" t="s">
        <v>1473</v>
      </c>
      <c r="W22" s="3">
        <v>21</v>
      </c>
      <c r="X22" s="3">
        <v>21</v>
      </c>
      <c r="AI22" s="46">
        <v>4</v>
      </c>
      <c r="AJ22" s="245"/>
      <c r="AK22" s="46"/>
      <c r="AL22" s="7">
        <f t="shared" si="0"/>
        <v>114</v>
      </c>
      <c r="AM22" s="7">
        <f t="shared" si="1"/>
        <v>114</v>
      </c>
      <c r="AN22" s="18">
        <f t="shared" si="2"/>
        <v>1</v>
      </c>
      <c r="AO22" s="18">
        <f t="shared" si="3"/>
        <v>1</v>
      </c>
      <c r="AP22" s="7" t="s">
        <v>2096</v>
      </c>
    </row>
    <row r="23" spans="1:42" ht="15.75" hidden="1" customHeight="1" x14ac:dyDescent="0.25">
      <c r="A23" s="7">
        <v>20</v>
      </c>
      <c r="B23" s="7" t="s">
        <v>14</v>
      </c>
      <c r="C23" s="7" t="s">
        <v>42</v>
      </c>
      <c r="D23" s="7" t="s">
        <v>16</v>
      </c>
      <c r="E23" s="46" t="s">
        <v>44</v>
      </c>
      <c r="F23" s="8">
        <v>1</v>
      </c>
      <c r="G23" s="7" t="s">
        <v>18</v>
      </c>
      <c r="H23" s="7">
        <v>3</v>
      </c>
      <c r="I23" s="7">
        <v>3</v>
      </c>
      <c r="J23" s="59"/>
      <c r="K23" s="7">
        <v>4</v>
      </c>
      <c r="L23" s="7">
        <v>4</v>
      </c>
      <c r="M23" s="57"/>
      <c r="N23" s="7">
        <v>3</v>
      </c>
      <c r="O23" s="7">
        <v>3</v>
      </c>
      <c r="P23" s="58"/>
      <c r="Q23" s="7">
        <v>1</v>
      </c>
      <c r="R23" s="7">
        <v>1</v>
      </c>
      <c r="S23" s="46" t="s">
        <v>1473</v>
      </c>
      <c r="T23" s="27">
        <v>0</v>
      </c>
      <c r="U23" s="3">
        <v>0</v>
      </c>
      <c r="V23" s="129"/>
      <c r="W23" s="3">
        <v>1</v>
      </c>
      <c r="X23" s="3">
        <v>1</v>
      </c>
      <c r="AI23" s="102">
        <v>0</v>
      </c>
      <c r="AJ23" s="26">
        <v>1</v>
      </c>
      <c r="AL23" s="7">
        <f t="shared" si="0"/>
        <v>12</v>
      </c>
      <c r="AM23" s="7">
        <f t="shared" si="1"/>
        <v>12</v>
      </c>
      <c r="AN23" s="18">
        <f t="shared" si="2"/>
        <v>1</v>
      </c>
      <c r="AO23" s="18">
        <f t="shared" si="3"/>
        <v>1</v>
      </c>
      <c r="AP23" s="7" t="s">
        <v>2096</v>
      </c>
    </row>
    <row r="24" spans="1:42" ht="15.75" hidden="1" customHeight="1" x14ac:dyDescent="0.25">
      <c r="A24" s="7">
        <v>21</v>
      </c>
      <c r="B24" s="7" t="s">
        <v>14</v>
      </c>
      <c r="C24" s="7" t="s">
        <v>42</v>
      </c>
      <c r="D24" s="7" t="s">
        <v>16</v>
      </c>
      <c r="E24" s="46" t="s">
        <v>45</v>
      </c>
      <c r="F24" s="8">
        <v>1</v>
      </c>
      <c r="G24" s="7" t="s">
        <v>18</v>
      </c>
      <c r="H24" s="7">
        <v>2</v>
      </c>
      <c r="I24" s="7">
        <v>2</v>
      </c>
      <c r="J24" s="59"/>
      <c r="K24" s="7">
        <v>4</v>
      </c>
      <c r="L24" s="7">
        <v>4</v>
      </c>
      <c r="M24" s="57"/>
      <c r="N24" s="7">
        <v>14</v>
      </c>
      <c r="O24" s="7">
        <v>14</v>
      </c>
      <c r="P24" s="58"/>
      <c r="Q24" s="7">
        <v>7</v>
      </c>
      <c r="R24" s="7">
        <v>7</v>
      </c>
      <c r="S24" s="46" t="s">
        <v>1474</v>
      </c>
      <c r="T24" s="27">
        <v>4</v>
      </c>
      <c r="U24" s="3">
        <v>4</v>
      </c>
      <c r="V24" s="46" t="s">
        <v>1474</v>
      </c>
      <c r="W24" s="3">
        <v>6</v>
      </c>
      <c r="X24" s="3">
        <v>6</v>
      </c>
      <c r="AI24" s="102">
        <v>0</v>
      </c>
      <c r="AJ24" s="246"/>
      <c r="AL24" s="7">
        <f t="shared" si="0"/>
        <v>37</v>
      </c>
      <c r="AM24" s="7">
        <f t="shared" si="1"/>
        <v>37</v>
      </c>
      <c r="AN24" s="18">
        <f t="shared" si="2"/>
        <v>1</v>
      </c>
      <c r="AO24" s="18">
        <f t="shared" si="3"/>
        <v>1</v>
      </c>
      <c r="AP24" s="7" t="s">
        <v>2096</v>
      </c>
    </row>
    <row r="25" spans="1:42" ht="15.75" hidden="1" customHeight="1" x14ac:dyDescent="0.25">
      <c r="A25" s="7">
        <v>22</v>
      </c>
      <c r="B25" s="7" t="s">
        <v>14</v>
      </c>
      <c r="C25" s="7" t="s">
        <v>46</v>
      </c>
      <c r="D25" s="7" t="s">
        <v>16</v>
      </c>
      <c r="E25" s="46" t="s">
        <v>47</v>
      </c>
      <c r="F25" s="8">
        <v>1</v>
      </c>
      <c r="G25" s="7" t="s">
        <v>18</v>
      </c>
      <c r="H25" s="7">
        <v>0</v>
      </c>
      <c r="I25" s="7">
        <v>0</v>
      </c>
      <c r="J25" s="59"/>
      <c r="K25" s="7">
        <v>0</v>
      </c>
      <c r="L25" s="7">
        <v>0</v>
      </c>
      <c r="M25" s="57"/>
      <c r="N25" s="7">
        <v>0</v>
      </c>
      <c r="O25" s="7">
        <v>0</v>
      </c>
      <c r="P25" s="58"/>
      <c r="Q25" s="7">
        <v>3</v>
      </c>
      <c r="R25" s="7">
        <v>3</v>
      </c>
      <c r="S25" s="47"/>
      <c r="T25" s="27">
        <v>0</v>
      </c>
      <c r="U25" s="27">
        <v>0</v>
      </c>
      <c r="V25" s="128"/>
      <c r="W25" s="3">
        <v>4</v>
      </c>
      <c r="X25" s="3">
        <v>4</v>
      </c>
      <c r="AI25" s="79">
        <v>3</v>
      </c>
      <c r="AJ25" s="3">
        <v>3</v>
      </c>
      <c r="AK25" s="79"/>
      <c r="AL25" s="7">
        <f t="shared" si="0"/>
        <v>7</v>
      </c>
      <c r="AM25" s="7">
        <f t="shared" si="1"/>
        <v>7</v>
      </c>
      <c r="AN25" s="18">
        <f t="shared" si="2"/>
        <v>1</v>
      </c>
      <c r="AO25" s="18">
        <f t="shared" si="3"/>
        <v>1</v>
      </c>
      <c r="AP25" s="7" t="s">
        <v>2096</v>
      </c>
    </row>
    <row r="26" spans="1:42" ht="15.75" hidden="1" customHeight="1" x14ac:dyDescent="0.25">
      <c r="A26" s="7">
        <v>23</v>
      </c>
      <c r="B26" s="7" t="s">
        <v>14</v>
      </c>
      <c r="C26" s="7" t="s">
        <v>46</v>
      </c>
      <c r="D26" s="7" t="s">
        <v>16</v>
      </c>
      <c r="E26" s="46" t="s">
        <v>48</v>
      </c>
      <c r="F26" s="8">
        <v>1</v>
      </c>
      <c r="G26" s="7" t="s">
        <v>18</v>
      </c>
      <c r="H26" s="17">
        <v>1917</v>
      </c>
      <c r="I26" s="17">
        <v>1917</v>
      </c>
      <c r="J26" s="59"/>
      <c r="K26" s="7">
        <v>2307</v>
      </c>
      <c r="L26" s="7">
        <v>2307</v>
      </c>
      <c r="M26" s="57"/>
      <c r="N26" s="7">
        <v>1759</v>
      </c>
      <c r="O26" s="7">
        <v>1759</v>
      </c>
      <c r="P26" s="58"/>
      <c r="Q26" s="7">
        <v>3341</v>
      </c>
      <c r="R26" s="7">
        <v>3341</v>
      </c>
      <c r="S26" s="47"/>
      <c r="T26" s="27">
        <v>0</v>
      </c>
      <c r="U26" s="27">
        <v>0</v>
      </c>
      <c r="V26" s="128"/>
      <c r="W26" s="3">
        <v>3409</v>
      </c>
      <c r="X26" s="3">
        <v>3409</v>
      </c>
      <c r="AI26" s="242">
        <v>0</v>
      </c>
      <c r="AJ26" s="26">
        <v>1</v>
      </c>
      <c r="AL26" s="7">
        <f t="shared" si="0"/>
        <v>12733</v>
      </c>
      <c r="AM26" s="7">
        <f t="shared" si="1"/>
        <v>12733</v>
      </c>
      <c r="AN26" s="18">
        <f t="shared" si="2"/>
        <v>1</v>
      </c>
      <c r="AO26" s="18">
        <f t="shared" si="3"/>
        <v>1</v>
      </c>
      <c r="AP26" s="7" t="s">
        <v>2096</v>
      </c>
    </row>
    <row r="27" spans="1:42" ht="15.75" hidden="1" customHeight="1" x14ac:dyDescent="0.25">
      <c r="A27" s="7">
        <v>24</v>
      </c>
      <c r="B27" s="7" t="s">
        <v>14</v>
      </c>
      <c r="C27" s="7" t="s">
        <v>46</v>
      </c>
      <c r="D27" s="7" t="s">
        <v>16</v>
      </c>
      <c r="E27" s="46" t="s">
        <v>49</v>
      </c>
      <c r="F27" s="8">
        <v>1</v>
      </c>
      <c r="G27" s="7" t="s">
        <v>18</v>
      </c>
      <c r="H27" s="7">
        <v>314</v>
      </c>
      <c r="I27" s="7">
        <v>314</v>
      </c>
      <c r="J27" s="59"/>
      <c r="K27" s="7">
        <v>283</v>
      </c>
      <c r="L27" s="7">
        <v>283</v>
      </c>
      <c r="M27" s="57"/>
      <c r="N27" s="7">
        <v>378</v>
      </c>
      <c r="O27" s="7">
        <v>378</v>
      </c>
      <c r="P27" s="58"/>
      <c r="Q27" s="7">
        <v>333</v>
      </c>
      <c r="R27" s="7">
        <v>333</v>
      </c>
      <c r="S27" s="47"/>
      <c r="T27" s="27">
        <v>352</v>
      </c>
      <c r="U27" s="27">
        <v>352</v>
      </c>
      <c r="V27" s="128"/>
      <c r="W27" s="3">
        <v>226</v>
      </c>
      <c r="X27" s="3">
        <v>226</v>
      </c>
      <c r="AI27" s="46">
        <v>0</v>
      </c>
      <c r="AJ27" s="49">
        <v>1</v>
      </c>
      <c r="AK27" s="46"/>
      <c r="AL27" s="7">
        <f t="shared" si="0"/>
        <v>1886</v>
      </c>
      <c r="AM27" s="7">
        <f t="shared" si="1"/>
        <v>1886</v>
      </c>
      <c r="AN27" s="18">
        <f t="shared" si="2"/>
        <v>1</v>
      </c>
      <c r="AO27" s="18">
        <f t="shared" si="3"/>
        <v>1</v>
      </c>
      <c r="AP27" s="7" t="s">
        <v>2096</v>
      </c>
    </row>
    <row r="28" spans="1:42" ht="15.75" hidden="1" customHeight="1" x14ac:dyDescent="0.25">
      <c r="A28" s="7">
        <v>25</v>
      </c>
      <c r="B28" s="7" t="s">
        <v>14</v>
      </c>
      <c r="C28" s="7" t="s">
        <v>50</v>
      </c>
      <c r="D28" s="7" t="s">
        <v>16</v>
      </c>
      <c r="E28" s="46" t="s">
        <v>51</v>
      </c>
      <c r="F28" s="8">
        <v>1</v>
      </c>
      <c r="G28" s="7" t="s">
        <v>18</v>
      </c>
      <c r="H28" s="7">
        <v>254</v>
      </c>
      <c r="I28" s="7">
        <v>254</v>
      </c>
      <c r="J28" s="59"/>
      <c r="K28" s="7">
        <v>1110</v>
      </c>
      <c r="L28" s="7">
        <v>1110</v>
      </c>
      <c r="M28" s="57"/>
      <c r="N28" s="7">
        <v>844</v>
      </c>
      <c r="O28" s="7">
        <v>844</v>
      </c>
      <c r="P28" s="58"/>
      <c r="Q28" s="7">
        <v>1505</v>
      </c>
      <c r="R28" s="7">
        <v>1505</v>
      </c>
      <c r="S28" s="47"/>
      <c r="T28" s="20">
        <v>1491</v>
      </c>
      <c r="U28" s="20">
        <v>1491</v>
      </c>
      <c r="V28" s="128"/>
      <c r="W28" s="3">
        <v>1412</v>
      </c>
      <c r="X28" s="3">
        <v>1412</v>
      </c>
      <c r="AI28" s="242">
        <v>0</v>
      </c>
      <c r="AJ28" s="26">
        <v>1</v>
      </c>
      <c r="AL28" s="7">
        <f t="shared" si="0"/>
        <v>6616</v>
      </c>
      <c r="AM28" s="7">
        <f t="shared" si="1"/>
        <v>6616</v>
      </c>
      <c r="AN28" s="18">
        <f t="shared" si="2"/>
        <v>1</v>
      </c>
      <c r="AO28" s="18">
        <f t="shared" si="3"/>
        <v>1</v>
      </c>
      <c r="AP28" s="7" t="s">
        <v>2096</v>
      </c>
    </row>
    <row r="29" spans="1:42" ht="15.75" hidden="1" customHeight="1" x14ac:dyDescent="0.25">
      <c r="A29" s="7">
        <v>26</v>
      </c>
      <c r="B29" s="7" t="s">
        <v>14</v>
      </c>
      <c r="C29" s="7" t="s">
        <v>50</v>
      </c>
      <c r="D29" s="7" t="s">
        <v>16</v>
      </c>
      <c r="E29" s="46" t="s">
        <v>52</v>
      </c>
      <c r="F29" s="8">
        <v>1</v>
      </c>
      <c r="G29" s="7" t="s">
        <v>18</v>
      </c>
      <c r="H29" s="7">
        <v>2</v>
      </c>
      <c r="I29" s="7">
        <v>2</v>
      </c>
      <c r="J29" s="59"/>
      <c r="K29" s="7">
        <v>5</v>
      </c>
      <c r="L29" s="7">
        <v>5</v>
      </c>
      <c r="M29" s="57"/>
      <c r="N29" s="7">
        <v>6</v>
      </c>
      <c r="O29" s="7">
        <v>6</v>
      </c>
      <c r="P29" s="58"/>
      <c r="Q29" s="7">
        <v>3</v>
      </c>
      <c r="R29" s="7">
        <v>3</v>
      </c>
      <c r="S29" s="47"/>
      <c r="T29" s="7">
        <v>0</v>
      </c>
      <c r="U29" s="7">
        <v>0</v>
      </c>
      <c r="V29" s="128"/>
      <c r="W29" s="3">
        <v>1</v>
      </c>
      <c r="X29" s="3">
        <v>1</v>
      </c>
      <c r="AI29" s="46">
        <v>10</v>
      </c>
      <c r="AJ29" s="49">
        <v>2</v>
      </c>
      <c r="AK29" s="46"/>
      <c r="AL29" s="7">
        <f t="shared" si="0"/>
        <v>17</v>
      </c>
      <c r="AM29" s="7">
        <f t="shared" si="1"/>
        <v>17</v>
      </c>
      <c r="AN29" s="18">
        <f t="shared" si="2"/>
        <v>1</v>
      </c>
      <c r="AO29" s="18">
        <f t="shared" si="3"/>
        <v>1</v>
      </c>
      <c r="AP29" s="7" t="s">
        <v>2096</v>
      </c>
    </row>
    <row r="30" spans="1:42" ht="15.75" hidden="1" customHeight="1" x14ac:dyDescent="0.25">
      <c r="A30" s="7">
        <v>27</v>
      </c>
      <c r="B30" s="7" t="s">
        <v>14</v>
      </c>
      <c r="C30" s="7" t="s">
        <v>50</v>
      </c>
      <c r="D30" s="7" t="s">
        <v>16</v>
      </c>
      <c r="E30" s="46" t="s">
        <v>53</v>
      </c>
      <c r="F30" s="7">
        <v>12</v>
      </c>
      <c r="G30" s="7" t="s">
        <v>54</v>
      </c>
      <c r="H30" s="7">
        <v>0</v>
      </c>
      <c r="I30" s="10">
        <v>1</v>
      </c>
      <c r="J30" s="59"/>
      <c r="K30" s="7">
        <v>0</v>
      </c>
      <c r="L30" s="10">
        <v>1</v>
      </c>
      <c r="M30" s="57"/>
      <c r="N30" s="7">
        <v>0</v>
      </c>
      <c r="O30" s="10">
        <v>1</v>
      </c>
      <c r="P30" s="58"/>
      <c r="Q30" s="7">
        <v>0</v>
      </c>
      <c r="R30" s="7">
        <v>0</v>
      </c>
      <c r="S30" s="47"/>
      <c r="T30" s="7">
        <v>7</v>
      </c>
      <c r="U30" s="7">
        <v>7</v>
      </c>
      <c r="V30" s="128"/>
      <c r="W30" s="3">
        <v>4</v>
      </c>
      <c r="X30" s="3">
        <v>4</v>
      </c>
      <c r="AI30" s="46">
        <v>3</v>
      </c>
      <c r="AJ30" s="49">
        <v>1</v>
      </c>
      <c r="AK30" s="46"/>
      <c r="AL30" s="7">
        <f t="shared" si="0"/>
        <v>11</v>
      </c>
      <c r="AM30" s="7">
        <f t="shared" si="1"/>
        <v>14</v>
      </c>
      <c r="AN30" s="18">
        <f>+AL30/AM30</f>
        <v>0.7857142857142857</v>
      </c>
      <c r="AO30" s="18">
        <f>+AL30/F30</f>
        <v>0.91666666666666663</v>
      </c>
      <c r="AP30" s="7" t="s">
        <v>2097</v>
      </c>
    </row>
    <row r="31" spans="1:42" ht="15.75" hidden="1" customHeight="1" x14ac:dyDescent="0.25">
      <c r="A31" s="7">
        <v>28</v>
      </c>
      <c r="B31" s="7" t="s">
        <v>14</v>
      </c>
      <c r="C31" s="7" t="s">
        <v>55</v>
      </c>
      <c r="D31" s="7" t="s">
        <v>16</v>
      </c>
      <c r="E31" s="46" t="s">
        <v>56</v>
      </c>
      <c r="F31" s="8">
        <v>1</v>
      </c>
      <c r="G31" s="7" t="s">
        <v>18</v>
      </c>
      <c r="H31" s="7">
        <v>467</v>
      </c>
      <c r="I31" s="7">
        <v>467</v>
      </c>
      <c r="J31" s="59"/>
      <c r="K31" s="7">
        <v>479</v>
      </c>
      <c r="L31" s="7">
        <v>479</v>
      </c>
      <c r="M31" s="57"/>
      <c r="N31" s="7">
        <v>441</v>
      </c>
      <c r="O31" s="7">
        <v>441</v>
      </c>
      <c r="P31" s="58"/>
      <c r="Q31" s="7">
        <v>1387</v>
      </c>
      <c r="R31" s="7">
        <v>1387</v>
      </c>
      <c r="S31" s="47"/>
      <c r="T31" s="20">
        <v>1063</v>
      </c>
      <c r="U31" s="20">
        <v>1063</v>
      </c>
      <c r="V31" s="128"/>
      <c r="W31" s="3">
        <v>1575</v>
      </c>
      <c r="X31" s="3">
        <v>1575</v>
      </c>
      <c r="AI31" s="102">
        <v>5</v>
      </c>
      <c r="AJ31" s="26">
        <v>1</v>
      </c>
      <c r="AL31" s="7">
        <f t="shared" si="0"/>
        <v>5412</v>
      </c>
      <c r="AM31" s="7">
        <f t="shared" si="1"/>
        <v>5412</v>
      </c>
      <c r="AN31" s="18">
        <f t="shared" ref="AN31:AN43" si="4">AL31/AM31</f>
        <v>1</v>
      </c>
      <c r="AO31" s="18">
        <f t="shared" ref="AO31:AO43" si="5">+AN31/F31</f>
        <v>1</v>
      </c>
      <c r="AP31" s="7" t="s">
        <v>2096</v>
      </c>
    </row>
    <row r="32" spans="1:42" ht="15.75" hidden="1" customHeight="1" x14ac:dyDescent="0.25">
      <c r="A32" s="7">
        <v>29</v>
      </c>
      <c r="B32" s="7" t="s">
        <v>14</v>
      </c>
      <c r="C32" s="7" t="s">
        <v>55</v>
      </c>
      <c r="D32" s="7" t="s">
        <v>16</v>
      </c>
      <c r="E32" s="46" t="s">
        <v>57</v>
      </c>
      <c r="F32" s="8">
        <v>1</v>
      </c>
      <c r="G32" s="7" t="s">
        <v>18</v>
      </c>
      <c r="H32" s="7">
        <v>114</v>
      </c>
      <c r="I32" s="7">
        <v>114</v>
      </c>
      <c r="J32" s="59"/>
      <c r="K32" s="7">
        <v>70</v>
      </c>
      <c r="L32" s="7">
        <v>70</v>
      </c>
      <c r="M32" s="57"/>
      <c r="N32" s="7">
        <v>49</v>
      </c>
      <c r="O32" s="7">
        <v>49</v>
      </c>
      <c r="P32" s="58"/>
      <c r="Q32" s="7">
        <v>85</v>
      </c>
      <c r="R32" s="7">
        <v>85</v>
      </c>
      <c r="S32" s="47"/>
      <c r="T32" s="7">
        <v>129</v>
      </c>
      <c r="U32" s="7">
        <v>129</v>
      </c>
      <c r="V32" s="128"/>
      <c r="W32" s="3">
        <v>104</v>
      </c>
      <c r="X32" s="3">
        <v>104</v>
      </c>
      <c r="AI32" s="46">
        <v>1</v>
      </c>
      <c r="AJ32" s="49">
        <v>1</v>
      </c>
      <c r="AK32" s="46"/>
      <c r="AL32" s="7">
        <f t="shared" si="0"/>
        <v>551</v>
      </c>
      <c r="AM32" s="7">
        <f t="shared" si="1"/>
        <v>551</v>
      </c>
      <c r="AN32" s="18">
        <f t="shared" si="4"/>
        <v>1</v>
      </c>
      <c r="AO32" s="18">
        <f t="shared" si="5"/>
        <v>1</v>
      </c>
      <c r="AP32" s="7" t="s">
        <v>2096</v>
      </c>
    </row>
    <row r="33" spans="1:42" ht="15.75" hidden="1" customHeight="1" x14ac:dyDescent="0.25">
      <c r="A33" s="7">
        <v>30</v>
      </c>
      <c r="B33" s="7" t="s">
        <v>14</v>
      </c>
      <c r="C33" s="7" t="s">
        <v>58</v>
      </c>
      <c r="D33" s="7" t="s">
        <v>16</v>
      </c>
      <c r="E33" s="46" t="s">
        <v>59</v>
      </c>
      <c r="F33" s="8">
        <v>1</v>
      </c>
      <c r="G33" s="7" t="s">
        <v>18</v>
      </c>
      <c r="H33" s="7">
        <v>262</v>
      </c>
      <c r="I33" s="7">
        <v>262</v>
      </c>
      <c r="J33" s="59"/>
      <c r="K33" s="7">
        <v>342</v>
      </c>
      <c r="L33" s="7">
        <v>342</v>
      </c>
      <c r="M33" s="57"/>
      <c r="N33" s="7">
        <v>141</v>
      </c>
      <c r="O33" s="7">
        <v>141</v>
      </c>
      <c r="P33" s="58"/>
      <c r="Q33" s="7">
        <v>154</v>
      </c>
      <c r="R33" s="7">
        <v>154</v>
      </c>
      <c r="S33" s="47"/>
      <c r="T33" s="27">
        <v>100</v>
      </c>
      <c r="U33" s="3">
        <v>100</v>
      </c>
      <c r="V33" s="128"/>
      <c r="W33" s="3">
        <v>100</v>
      </c>
      <c r="X33" s="3">
        <v>100</v>
      </c>
      <c r="AI33" s="242">
        <v>237</v>
      </c>
      <c r="AJ33" s="26">
        <v>150</v>
      </c>
      <c r="AL33" s="7">
        <f t="shared" si="0"/>
        <v>1099</v>
      </c>
      <c r="AM33" s="7">
        <f t="shared" si="1"/>
        <v>1099</v>
      </c>
      <c r="AN33" s="18">
        <f t="shared" si="4"/>
        <v>1</v>
      </c>
      <c r="AO33" s="18">
        <f t="shared" si="5"/>
        <v>1</v>
      </c>
      <c r="AP33" s="7" t="s">
        <v>2096</v>
      </c>
    </row>
    <row r="34" spans="1:42" ht="15.75" hidden="1" customHeight="1" x14ac:dyDescent="0.25">
      <c r="A34" s="7">
        <v>31</v>
      </c>
      <c r="B34" s="7" t="s">
        <v>14</v>
      </c>
      <c r="C34" s="7" t="s">
        <v>58</v>
      </c>
      <c r="D34" s="7" t="s">
        <v>16</v>
      </c>
      <c r="E34" s="46" t="s">
        <v>60</v>
      </c>
      <c r="F34" s="8">
        <v>1</v>
      </c>
      <c r="G34" s="7" t="s">
        <v>18</v>
      </c>
      <c r="H34" s="7">
        <v>81</v>
      </c>
      <c r="I34" s="7">
        <v>81</v>
      </c>
      <c r="J34" s="59"/>
      <c r="K34" s="7">
        <v>137</v>
      </c>
      <c r="L34" s="7">
        <v>137</v>
      </c>
      <c r="M34" s="57"/>
      <c r="N34" s="7">
        <v>71</v>
      </c>
      <c r="O34" s="7">
        <v>71</v>
      </c>
      <c r="P34" s="58"/>
      <c r="Q34" s="7">
        <v>75</v>
      </c>
      <c r="R34" s="7">
        <v>75</v>
      </c>
      <c r="S34" s="47"/>
      <c r="T34" s="27">
        <v>98</v>
      </c>
      <c r="U34" s="3">
        <v>98</v>
      </c>
      <c r="V34" s="128"/>
      <c r="W34" s="3">
        <v>98</v>
      </c>
      <c r="X34" s="3">
        <v>98</v>
      </c>
      <c r="AI34" s="242"/>
      <c r="AJ34" s="26" t="s">
        <v>2132</v>
      </c>
      <c r="AL34" s="7">
        <f t="shared" si="0"/>
        <v>560</v>
      </c>
      <c r="AM34" s="7">
        <f t="shared" si="1"/>
        <v>560</v>
      </c>
      <c r="AN34" s="18">
        <f t="shared" si="4"/>
        <v>1</v>
      </c>
      <c r="AO34" s="18">
        <f t="shared" si="5"/>
        <v>1</v>
      </c>
      <c r="AP34" s="7" t="s">
        <v>2096</v>
      </c>
    </row>
    <row r="35" spans="1:42" ht="15.75" hidden="1" customHeight="1" x14ac:dyDescent="0.25">
      <c r="A35" s="7">
        <v>32</v>
      </c>
      <c r="B35" s="7" t="s">
        <v>14</v>
      </c>
      <c r="C35" s="7" t="s">
        <v>58</v>
      </c>
      <c r="D35" s="7" t="s">
        <v>16</v>
      </c>
      <c r="E35" s="46" t="s">
        <v>61</v>
      </c>
      <c r="F35" s="8">
        <v>1</v>
      </c>
      <c r="G35" s="7" t="s">
        <v>18</v>
      </c>
      <c r="H35" s="7">
        <v>287</v>
      </c>
      <c r="I35" s="7">
        <v>287</v>
      </c>
      <c r="J35" s="59"/>
      <c r="K35" s="7">
        <v>239</v>
      </c>
      <c r="L35" s="7">
        <v>239</v>
      </c>
      <c r="M35" s="57"/>
      <c r="N35" s="7">
        <v>213</v>
      </c>
      <c r="O35" s="7">
        <v>213</v>
      </c>
      <c r="P35" s="58"/>
      <c r="Q35" s="7">
        <v>220</v>
      </c>
      <c r="R35" s="7">
        <v>220</v>
      </c>
      <c r="S35" s="47"/>
      <c r="T35" s="27">
        <v>224</v>
      </c>
      <c r="U35" s="3">
        <v>224</v>
      </c>
      <c r="V35" s="128"/>
      <c r="W35" s="3">
        <v>224</v>
      </c>
      <c r="X35" s="3">
        <v>224</v>
      </c>
      <c r="AI35" s="243">
        <v>13</v>
      </c>
      <c r="AJ35" s="49">
        <v>30</v>
      </c>
      <c r="AK35" s="46"/>
      <c r="AL35" s="7">
        <f t="shared" si="0"/>
        <v>1407</v>
      </c>
      <c r="AM35" s="7">
        <f t="shared" si="1"/>
        <v>1407</v>
      </c>
      <c r="AN35" s="18">
        <f t="shared" si="4"/>
        <v>1</v>
      </c>
      <c r="AO35" s="18">
        <f t="shared" si="5"/>
        <v>1</v>
      </c>
      <c r="AP35" s="7" t="s">
        <v>2096</v>
      </c>
    </row>
    <row r="36" spans="1:42" ht="15.75" hidden="1" customHeight="1" x14ac:dyDescent="0.25">
      <c r="A36" s="7">
        <v>33</v>
      </c>
      <c r="B36" s="7" t="s">
        <v>14</v>
      </c>
      <c r="C36" s="7" t="s">
        <v>58</v>
      </c>
      <c r="D36" s="7" t="s">
        <v>16</v>
      </c>
      <c r="E36" s="46" t="s">
        <v>62</v>
      </c>
      <c r="F36" s="8">
        <v>1</v>
      </c>
      <c r="G36" s="7" t="s">
        <v>18</v>
      </c>
      <c r="H36" s="7">
        <v>169</v>
      </c>
      <c r="I36" s="7">
        <v>169</v>
      </c>
      <c r="J36" s="59"/>
      <c r="K36" s="7">
        <v>177</v>
      </c>
      <c r="L36" s="7">
        <v>177</v>
      </c>
      <c r="M36" s="57"/>
      <c r="N36" s="7">
        <v>276</v>
      </c>
      <c r="O36" s="7">
        <v>276</v>
      </c>
      <c r="P36" s="58"/>
      <c r="Q36" s="7">
        <v>226</v>
      </c>
      <c r="R36" s="7">
        <v>226</v>
      </c>
      <c r="S36" s="47"/>
      <c r="T36" s="27">
        <v>0</v>
      </c>
      <c r="U36" s="27">
        <v>0</v>
      </c>
      <c r="V36" s="128"/>
      <c r="W36" s="3">
        <v>140</v>
      </c>
      <c r="X36" s="3">
        <v>140</v>
      </c>
      <c r="AI36" s="46"/>
      <c r="AJ36" s="245"/>
      <c r="AK36" s="46"/>
      <c r="AL36" s="7">
        <f t="shared" ref="AL36:AL60" si="6">H36+K36+N36+Q36+T36+W36</f>
        <v>988</v>
      </c>
      <c r="AM36" s="7">
        <f t="shared" ref="AM36:AM60" si="7">I36+L36+O36+R36+U36+X36</f>
        <v>988</v>
      </c>
      <c r="AN36" s="18">
        <f t="shared" si="4"/>
        <v>1</v>
      </c>
      <c r="AO36" s="18">
        <f t="shared" si="5"/>
        <v>1</v>
      </c>
      <c r="AP36" s="7" t="s">
        <v>2096</v>
      </c>
    </row>
    <row r="37" spans="1:42" ht="15.75" hidden="1" customHeight="1" x14ac:dyDescent="0.25">
      <c r="A37" s="7">
        <v>34</v>
      </c>
      <c r="B37" s="7" t="s">
        <v>14</v>
      </c>
      <c r="C37" s="7" t="s">
        <v>63</v>
      </c>
      <c r="D37" s="7" t="s">
        <v>16</v>
      </c>
      <c r="E37" s="61" t="s">
        <v>1957</v>
      </c>
      <c r="F37" s="8">
        <v>1</v>
      </c>
      <c r="G37" s="7" t="s">
        <v>18</v>
      </c>
      <c r="H37" s="17">
        <v>144</v>
      </c>
      <c r="I37" s="17">
        <v>148</v>
      </c>
      <c r="J37" s="59"/>
      <c r="K37" s="7">
        <v>118</v>
      </c>
      <c r="L37" s="7">
        <v>114</v>
      </c>
      <c r="M37" s="57"/>
      <c r="N37" s="7">
        <v>132</v>
      </c>
      <c r="O37" s="7">
        <v>133</v>
      </c>
      <c r="P37" s="58"/>
      <c r="Q37" s="7">
        <v>69</v>
      </c>
      <c r="R37" s="7">
        <v>69</v>
      </c>
      <c r="S37" s="47"/>
      <c r="T37" s="7">
        <f>6+30+1+74+26</f>
        <v>137</v>
      </c>
      <c r="U37" s="7">
        <f>6+30+8+74+26</f>
        <v>144</v>
      </c>
      <c r="V37" s="128"/>
      <c r="W37" s="3">
        <v>239</v>
      </c>
      <c r="X37" s="3">
        <v>239</v>
      </c>
      <c r="AI37" s="243">
        <v>5</v>
      </c>
      <c r="AJ37" s="49">
        <v>8</v>
      </c>
      <c r="AK37" s="46"/>
      <c r="AL37" s="7">
        <f t="shared" si="6"/>
        <v>839</v>
      </c>
      <c r="AM37" s="7">
        <f t="shared" si="7"/>
        <v>847</v>
      </c>
      <c r="AN37" s="18">
        <f t="shared" si="4"/>
        <v>0.99055489964580878</v>
      </c>
      <c r="AO37" s="18">
        <f t="shared" si="5"/>
        <v>0.99055489964580878</v>
      </c>
      <c r="AP37" s="7" t="s">
        <v>2096</v>
      </c>
    </row>
    <row r="38" spans="1:42" ht="15.75" hidden="1" customHeight="1" x14ac:dyDescent="0.25">
      <c r="A38" s="7">
        <v>35</v>
      </c>
      <c r="B38" s="7" t="s">
        <v>14</v>
      </c>
      <c r="C38" s="7" t="s">
        <v>63</v>
      </c>
      <c r="D38" s="7" t="s">
        <v>16</v>
      </c>
      <c r="E38" s="46" t="s">
        <v>64</v>
      </c>
      <c r="F38" s="8">
        <v>1</v>
      </c>
      <c r="G38" s="7" t="s">
        <v>18</v>
      </c>
      <c r="H38" s="17">
        <v>120</v>
      </c>
      <c r="I38" s="17">
        <v>124</v>
      </c>
      <c r="J38" s="59"/>
      <c r="K38" s="7">
        <v>101</v>
      </c>
      <c r="L38" s="7">
        <v>97</v>
      </c>
      <c r="M38" s="57"/>
      <c r="N38" s="7">
        <v>118</v>
      </c>
      <c r="O38" s="7">
        <v>119</v>
      </c>
      <c r="P38" s="58"/>
      <c r="Q38" s="7">
        <v>120</v>
      </c>
      <c r="R38" s="7">
        <v>120</v>
      </c>
      <c r="S38" s="47"/>
      <c r="T38" s="7">
        <f>6+30+1+105+4</f>
        <v>146</v>
      </c>
      <c r="U38" s="7">
        <f>6+30+8+105+4</f>
        <v>153</v>
      </c>
      <c r="V38" s="128"/>
      <c r="W38" s="3">
        <v>166</v>
      </c>
      <c r="X38" s="3">
        <v>166</v>
      </c>
      <c r="AI38" s="102">
        <v>308</v>
      </c>
      <c r="AJ38" s="26">
        <v>383</v>
      </c>
      <c r="AL38" s="7">
        <f t="shared" si="6"/>
        <v>771</v>
      </c>
      <c r="AM38" s="7">
        <f t="shared" si="7"/>
        <v>779</v>
      </c>
      <c r="AN38" s="18">
        <f t="shared" si="4"/>
        <v>0.98973042362002572</v>
      </c>
      <c r="AO38" s="18">
        <f t="shared" si="5"/>
        <v>0.98973042362002572</v>
      </c>
      <c r="AP38" s="7" t="s">
        <v>2096</v>
      </c>
    </row>
    <row r="39" spans="1:42" ht="15.75" hidden="1" customHeight="1" x14ac:dyDescent="0.25">
      <c r="A39" s="7">
        <v>36</v>
      </c>
      <c r="B39" s="7" t="s">
        <v>14</v>
      </c>
      <c r="C39" s="7" t="s">
        <v>63</v>
      </c>
      <c r="D39" s="7" t="s">
        <v>16</v>
      </c>
      <c r="E39" s="46" t="s">
        <v>65</v>
      </c>
      <c r="F39" s="8">
        <v>1</v>
      </c>
      <c r="G39" s="7" t="s">
        <v>18</v>
      </c>
      <c r="H39" s="17">
        <v>52</v>
      </c>
      <c r="I39" s="17">
        <v>94</v>
      </c>
      <c r="J39" s="59"/>
      <c r="K39" s="7">
        <v>109</v>
      </c>
      <c r="L39" s="7">
        <v>197</v>
      </c>
      <c r="M39" s="57"/>
      <c r="N39" s="7">
        <v>105</v>
      </c>
      <c r="O39" s="7">
        <v>151</v>
      </c>
      <c r="P39" s="58"/>
      <c r="Q39" s="7">
        <v>77</v>
      </c>
      <c r="R39" s="7">
        <v>98</v>
      </c>
      <c r="S39" s="47"/>
      <c r="T39" s="7">
        <v>95</v>
      </c>
      <c r="U39" s="7">
        <v>131</v>
      </c>
      <c r="V39" s="128"/>
      <c r="W39" s="3">
        <v>60</v>
      </c>
      <c r="X39" s="3">
        <v>60</v>
      </c>
      <c r="AI39" s="244">
        <v>0</v>
      </c>
      <c r="AJ39" s="26">
        <v>2</v>
      </c>
      <c r="AK39" s="209"/>
      <c r="AL39" s="7">
        <f t="shared" si="6"/>
        <v>498</v>
      </c>
      <c r="AM39" s="7">
        <f t="shared" si="7"/>
        <v>731</v>
      </c>
      <c r="AN39" s="18">
        <f t="shared" si="4"/>
        <v>0.68125854993160051</v>
      </c>
      <c r="AO39" s="18">
        <f t="shared" si="5"/>
        <v>0.68125854993160051</v>
      </c>
      <c r="AP39" s="7" t="s">
        <v>2097</v>
      </c>
    </row>
    <row r="40" spans="1:42" ht="15.75" hidden="1" customHeight="1" x14ac:dyDescent="0.25">
      <c r="A40" s="7">
        <v>37</v>
      </c>
      <c r="B40" s="7" t="s">
        <v>14</v>
      </c>
      <c r="C40" s="7" t="s">
        <v>63</v>
      </c>
      <c r="D40" s="7" t="s">
        <v>16</v>
      </c>
      <c r="E40" s="46" t="s">
        <v>66</v>
      </c>
      <c r="F40" s="8">
        <v>1</v>
      </c>
      <c r="G40" s="7" t="s">
        <v>18</v>
      </c>
      <c r="H40" s="17">
        <v>21</v>
      </c>
      <c r="I40" s="17">
        <v>23</v>
      </c>
      <c r="J40" s="59"/>
      <c r="K40" s="7">
        <v>25</v>
      </c>
      <c r="L40" s="7">
        <v>27</v>
      </c>
      <c r="M40" s="57"/>
      <c r="N40" s="7">
        <v>21</v>
      </c>
      <c r="O40" s="7">
        <v>21</v>
      </c>
      <c r="P40" s="58"/>
      <c r="Q40" s="7">
        <v>23</v>
      </c>
      <c r="R40" s="7">
        <v>20</v>
      </c>
      <c r="S40" s="47"/>
      <c r="T40" s="7">
        <v>29</v>
      </c>
      <c r="U40" s="7">
        <v>32</v>
      </c>
      <c r="V40" s="128"/>
      <c r="W40" s="3">
        <v>39</v>
      </c>
      <c r="X40" s="3">
        <v>39</v>
      </c>
      <c r="AI40" s="102">
        <v>6</v>
      </c>
      <c r="AJ40" s="26">
        <v>6</v>
      </c>
      <c r="AL40" s="7">
        <f t="shared" si="6"/>
        <v>158</v>
      </c>
      <c r="AM40" s="7">
        <f t="shared" si="7"/>
        <v>162</v>
      </c>
      <c r="AN40" s="18">
        <f t="shared" si="4"/>
        <v>0.97530864197530864</v>
      </c>
      <c r="AO40" s="18">
        <f t="shared" si="5"/>
        <v>0.97530864197530864</v>
      </c>
      <c r="AP40" s="7" t="s">
        <v>2096</v>
      </c>
    </row>
    <row r="41" spans="1:42" ht="15.75" hidden="1" customHeight="1" x14ac:dyDescent="0.25">
      <c r="A41" s="7">
        <v>38</v>
      </c>
      <c r="B41" s="7" t="s">
        <v>14</v>
      </c>
      <c r="C41" s="7" t="s">
        <v>63</v>
      </c>
      <c r="D41" s="7" t="s">
        <v>16</v>
      </c>
      <c r="E41" s="46" t="s">
        <v>67</v>
      </c>
      <c r="F41" s="8">
        <v>1</v>
      </c>
      <c r="G41" s="7" t="s">
        <v>18</v>
      </c>
      <c r="H41" s="7">
        <v>6</v>
      </c>
      <c r="I41" s="7">
        <v>6</v>
      </c>
      <c r="J41" s="59"/>
      <c r="K41" s="7">
        <v>1</v>
      </c>
      <c r="L41" s="7">
        <v>1</v>
      </c>
      <c r="M41" s="57"/>
      <c r="N41" s="7">
        <v>0</v>
      </c>
      <c r="O41" s="7">
        <v>2</v>
      </c>
      <c r="P41" s="58"/>
      <c r="Q41" s="7">
        <v>5</v>
      </c>
      <c r="R41" s="7">
        <v>4</v>
      </c>
      <c r="S41" s="47"/>
      <c r="T41" s="7">
        <v>7</v>
      </c>
      <c r="U41" s="7">
        <v>2</v>
      </c>
      <c r="V41" s="128"/>
      <c r="W41" s="3">
        <v>5</v>
      </c>
      <c r="X41" s="3">
        <v>5</v>
      </c>
      <c r="AI41" s="46">
        <v>4</v>
      </c>
      <c r="AJ41" s="49">
        <v>4</v>
      </c>
      <c r="AK41" s="46"/>
      <c r="AL41" s="7">
        <f t="shared" si="6"/>
        <v>24</v>
      </c>
      <c r="AM41" s="7">
        <f t="shared" si="7"/>
        <v>20</v>
      </c>
      <c r="AN41" s="18">
        <f t="shared" si="4"/>
        <v>1.2</v>
      </c>
      <c r="AO41" s="18">
        <f t="shared" si="5"/>
        <v>1.2</v>
      </c>
      <c r="AP41" s="7" t="s">
        <v>2096</v>
      </c>
    </row>
    <row r="42" spans="1:42" ht="15.75" hidden="1" customHeight="1" x14ac:dyDescent="0.25">
      <c r="A42" s="7">
        <v>39</v>
      </c>
      <c r="B42" s="7" t="s">
        <v>14</v>
      </c>
      <c r="C42" s="7" t="s">
        <v>63</v>
      </c>
      <c r="D42" s="7" t="s">
        <v>16</v>
      </c>
      <c r="E42" s="46" t="s">
        <v>68</v>
      </c>
      <c r="F42" s="8">
        <v>1</v>
      </c>
      <c r="G42" s="7" t="s">
        <v>18</v>
      </c>
      <c r="H42" s="7">
        <v>7</v>
      </c>
      <c r="I42" s="7">
        <v>7</v>
      </c>
      <c r="J42" s="59"/>
      <c r="K42" s="7">
        <v>5</v>
      </c>
      <c r="L42" s="7">
        <v>5</v>
      </c>
      <c r="M42" s="57"/>
      <c r="N42" s="7">
        <v>10</v>
      </c>
      <c r="O42" s="7">
        <v>12</v>
      </c>
      <c r="P42" s="58"/>
      <c r="Q42" s="7">
        <v>2</v>
      </c>
      <c r="R42" s="7">
        <v>3</v>
      </c>
      <c r="S42" s="47"/>
      <c r="T42" s="7">
        <v>5</v>
      </c>
      <c r="U42" s="7">
        <v>6</v>
      </c>
      <c r="V42" s="128"/>
      <c r="W42" s="3">
        <v>4</v>
      </c>
      <c r="X42" s="3">
        <v>4</v>
      </c>
      <c r="AI42" s="46"/>
      <c r="AJ42" s="247"/>
      <c r="AK42" s="46"/>
      <c r="AL42" s="7">
        <f t="shared" si="6"/>
        <v>33</v>
      </c>
      <c r="AM42" s="7">
        <f t="shared" si="7"/>
        <v>37</v>
      </c>
      <c r="AN42" s="18">
        <f t="shared" si="4"/>
        <v>0.89189189189189189</v>
      </c>
      <c r="AO42" s="18">
        <f t="shared" si="5"/>
        <v>0.89189189189189189</v>
      </c>
      <c r="AP42" s="7" t="s">
        <v>2096</v>
      </c>
    </row>
    <row r="43" spans="1:42" ht="15.75" hidden="1" customHeight="1" x14ac:dyDescent="0.25">
      <c r="A43" s="7">
        <v>40</v>
      </c>
      <c r="B43" s="7" t="s">
        <v>14</v>
      </c>
      <c r="C43" s="7" t="s">
        <v>63</v>
      </c>
      <c r="D43" s="7" t="s">
        <v>16</v>
      </c>
      <c r="E43" s="46" t="s">
        <v>69</v>
      </c>
      <c r="F43" s="8">
        <v>1</v>
      </c>
      <c r="G43" s="7" t="s">
        <v>18</v>
      </c>
      <c r="H43" s="7">
        <v>1</v>
      </c>
      <c r="I43" s="7">
        <v>1</v>
      </c>
      <c r="J43" s="59"/>
      <c r="K43" s="7">
        <v>5</v>
      </c>
      <c r="L43" s="7">
        <v>5</v>
      </c>
      <c r="M43" s="57"/>
      <c r="N43" s="7">
        <v>7</v>
      </c>
      <c r="O43" s="7">
        <v>12</v>
      </c>
      <c r="P43" s="58"/>
      <c r="Q43" s="7">
        <v>1</v>
      </c>
      <c r="R43" s="7">
        <v>1</v>
      </c>
      <c r="S43" s="47"/>
      <c r="T43" s="7">
        <v>3</v>
      </c>
      <c r="U43" s="7">
        <v>6</v>
      </c>
      <c r="V43" s="128"/>
      <c r="W43" s="3">
        <v>2</v>
      </c>
      <c r="X43" s="3">
        <v>2</v>
      </c>
      <c r="AL43" s="7">
        <f t="shared" si="6"/>
        <v>19</v>
      </c>
      <c r="AM43" s="7">
        <f t="shared" si="7"/>
        <v>27</v>
      </c>
      <c r="AN43" s="18">
        <f t="shared" si="4"/>
        <v>0.70370370370370372</v>
      </c>
      <c r="AO43" s="18">
        <f t="shared" si="5"/>
        <v>0.70370370370370372</v>
      </c>
      <c r="AP43" s="7" t="s">
        <v>2097</v>
      </c>
    </row>
    <row r="44" spans="1:42" ht="15.75" hidden="1" customHeight="1" x14ac:dyDescent="0.25">
      <c r="A44" s="7">
        <v>42</v>
      </c>
      <c r="B44" s="7" t="s">
        <v>14</v>
      </c>
      <c r="C44" s="7" t="s">
        <v>71</v>
      </c>
      <c r="D44" s="7" t="s">
        <v>16</v>
      </c>
      <c r="E44" s="46" t="s">
        <v>72</v>
      </c>
      <c r="F44" s="7">
        <v>1</v>
      </c>
      <c r="G44" s="7" t="s">
        <v>70</v>
      </c>
      <c r="H44" s="10">
        <v>0</v>
      </c>
      <c r="I44" s="10">
        <v>0</v>
      </c>
      <c r="J44" s="56" t="s">
        <v>26</v>
      </c>
      <c r="K44" s="7">
        <v>1</v>
      </c>
      <c r="L44" s="10">
        <v>1</v>
      </c>
      <c r="M44" s="57"/>
      <c r="N44" s="10">
        <v>0</v>
      </c>
      <c r="O44" s="10">
        <v>0</v>
      </c>
      <c r="P44" s="56" t="s">
        <v>26</v>
      </c>
      <c r="Q44" s="7">
        <v>2</v>
      </c>
      <c r="R44" s="7">
        <v>0</v>
      </c>
      <c r="S44" s="47"/>
      <c r="T44" s="3">
        <v>1</v>
      </c>
      <c r="U44" s="3">
        <v>0</v>
      </c>
      <c r="V44" s="102" t="s">
        <v>1523</v>
      </c>
      <c r="W44" s="3">
        <v>0</v>
      </c>
      <c r="X44" s="3">
        <v>0</v>
      </c>
      <c r="AL44" s="7">
        <f t="shared" si="6"/>
        <v>4</v>
      </c>
      <c r="AM44" s="7">
        <f t="shared" si="7"/>
        <v>1</v>
      </c>
      <c r="AN44" s="18">
        <f>+AL44/AM44</f>
        <v>4</v>
      </c>
      <c r="AO44" s="18">
        <f>+AL44/F44</f>
        <v>4</v>
      </c>
      <c r="AP44" s="7" t="s">
        <v>2096</v>
      </c>
    </row>
    <row r="45" spans="1:42" ht="15.75" hidden="1" customHeight="1" x14ac:dyDescent="0.25">
      <c r="A45" s="7">
        <v>43</v>
      </c>
      <c r="B45" s="7" t="s">
        <v>14</v>
      </c>
      <c r="C45" s="7" t="s">
        <v>71</v>
      </c>
      <c r="D45" s="7" t="s">
        <v>16</v>
      </c>
      <c r="E45" s="46" t="s">
        <v>73</v>
      </c>
      <c r="F45" s="8">
        <v>1</v>
      </c>
      <c r="G45" s="7" t="s">
        <v>18</v>
      </c>
      <c r="H45" s="7">
        <v>0</v>
      </c>
      <c r="I45" s="7">
        <v>0</v>
      </c>
      <c r="J45" s="59"/>
      <c r="K45" s="7">
        <v>89</v>
      </c>
      <c r="L45" s="7">
        <v>89</v>
      </c>
      <c r="M45" s="57"/>
      <c r="N45" s="7">
        <v>39</v>
      </c>
      <c r="O45" s="7">
        <v>39</v>
      </c>
      <c r="P45" s="58"/>
      <c r="Q45" s="7">
        <v>58</v>
      </c>
      <c r="R45" s="7">
        <v>58</v>
      </c>
      <c r="S45" s="47"/>
      <c r="T45" s="27">
        <v>33</v>
      </c>
      <c r="U45" s="3">
        <v>33</v>
      </c>
      <c r="V45" s="102" t="s">
        <v>1780</v>
      </c>
      <c r="W45" s="3">
        <v>57</v>
      </c>
      <c r="X45" s="3">
        <v>57</v>
      </c>
      <c r="AL45" s="7">
        <f t="shared" si="6"/>
        <v>276</v>
      </c>
      <c r="AM45" s="7">
        <f t="shared" si="7"/>
        <v>276</v>
      </c>
      <c r="AN45" s="18">
        <f>AL45/AM45</f>
        <v>1</v>
      </c>
      <c r="AO45" s="18">
        <f>+AN45/F45</f>
        <v>1</v>
      </c>
      <c r="AP45" s="7" t="s">
        <v>2096</v>
      </c>
    </row>
    <row r="46" spans="1:42" ht="15.75" hidden="1" customHeight="1" x14ac:dyDescent="0.25">
      <c r="A46" s="7">
        <v>44</v>
      </c>
      <c r="B46" s="7" t="s">
        <v>14</v>
      </c>
      <c r="C46" s="7" t="s">
        <v>71</v>
      </c>
      <c r="D46" s="7" t="s">
        <v>16</v>
      </c>
      <c r="E46" s="46" t="s">
        <v>74</v>
      </c>
      <c r="F46" s="7">
        <v>1</v>
      </c>
      <c r="G46" s="7" t="s">
        <v>70</v>
      </c>
      <c r="H46" s="10">
        <v>0</v>
      </c>
      <c r="I46" s="10">
        <v>0</v>
      </c>
      <c r="J46" s="56" t="s">
        <v>26</v>
      </c>
      <c r="K46" s="10">
        <v>0</v>
      </c>
      <c r="L46" s="10">
        <v>0</v>
      </c>
      <c r="M46" s="56" t="s">
        <v>26</v>
      </c>
      <c r="N46" s="10">
        <v>0</v>
      </c>
      <c r="O46" s="10">
        <v>0</v>
      </c>
      <c r="P46" s="56" t="s">
        <v>26</v>
      </c>
      <c r="Q46" s="7">
        <v>0</v>
      </c>
      <c r="R46" s="7">
        <v>0</v>
      </c>
      <c r="S46" s="47"/>
      <c r="T46" s="27">
        <v>1</v>
      </c>
      <c r="U46" s="3">
        <v>1</v>
      </c>
      <c r="V46" s="102" t="s">
        <v>1523</v>
      </c>
      <c r="W46" s="3">
        <v>0</v>
      </c>
      <c r="X46" s="3">
        <v>0</v>
      </c>
      <c r="AL46" s="7">
        <f t="shared" si="6"/>
        <v>1</v>
      </c>
      <c r="AM46" s="7">
        <f t="shared" si="7"/>
        <v>1</v>
      </c>
      <c r="AN46" s="18">
        <f>+AL46/AM46</f>
        <v>1</v>
      </c>
      <c r="AO46" s="18">
        <f>+AL46/F46</f>
        <v>1</v>
      </c>
      <c r="AP46" s="7" t="s">
        <v>2096</v>
      </c>
    </row>
    <row r="47" spans="1:42" ht="15.75" hidden="1" customHeight="1" x14ac:dyDescent="0.25">
      <c r="A47" s="7">
        <v>45</v>
      </c>
      <c r="B47" s="7" t="s">
        <v>14</v>
      </c>
      <c r="C47" s="7" t="s">
        <v>71</v>
      </c>
      <c r="D47" s="7" t="s">
        <v>16</v>
      </c>
      <c r="E47" s="46" t="s">
        <v>75</v>
      </c>
      <c r="F47" s="8">
        <v>1</v>
      </c>
      <c r="G47" s="7" t="s">
        <v>18</v>
      </c>
      <c r="H47" s="7">
        <v>0</v>
      </c>
      <c r="I47" s="7">
        <v>0</v>
      </c>
      <c r="J47" s="59"/>
      <c r="K47" s="7">
        <v>638</v>
      </c>
      <c r="L47" s="7">
        <v>638</v>
      </c>
      <c r="M47" s="57"/>
      <c r="N47" s="7">
        <v>491</v>
      </c>
      <c r="O47" s="7">
        <v>491</v>
      </c>
      <c r="P47" s="58"/>
      <c r="Q47" s="7">
        <v>591</v>
      </c>
      <c r="R47" s="7">
        <v>591</v>
      </c>
      <c r="S47" s="47"/>
      <c r="T47" s="27">
        <v>634</v>
      </c>
      <c r="U47" s="3">
        <v>634</v>
      </c>
      <c r="V47" s="102" t="s">
        <v>1781</v>
      </c>
      <c r="W47" s="3">
        <v>553</v>
      </c>
      <c r="X47" s="3">
        <v>553</v>
      </c>
      <c r="AL47" s="7">
        <f t="shared" si="6"/>
        <v>2907</v>
      </c>
      <c r="AM47" s="7">
        <f t="shared" si="7"/>
        <v>2907</v>
      </c>
      <c r="AN47" s="18">
        <f>AL47/AM47</f>
        <v>1</v>
      </c>
      <c r="AO47" s="18">
        <f>+AN47/F47</f>
        <v>1</v>
      </c>
      <c r="AP47" s="7" t="s">
        <v>2096</v>
      </c>
    </row>
    <row r="48" spans="1:42" ht="15.75" hidden="1" customHeight="1" x14ac:dyDescent="0.25">
      <c r="A48" s="7">
        <v>46</v>
      </c>
      <c r="B48" s="7" t="s">
        <v>14</v>
      </c>
      <c r="C48" s="7" t="s">
        <v>71</v>
      </c>
      <c r="D48" s="7" t="s">
        <v>16</v>
      </c>
      <c r="E48" s="46" t="s">
        <v>76</v>
      </c>
      <c r="F48" s="8">
        <v>1</v>
      </c>
      <c r="G48" s="7" t="s">
        <v>18</v>
      </c>
      <c r="H48" s="10">
        <v>0</v>
      </c>
      <c r="I48" s="10">
        <v>0</v>
      </c>
      <c r="J48" s="56" t="s">
        <v>26</v>
      </c>
      <c r="K48" s="10">
        <v>0</v>
      </c>
      <c r="L48" s="10">
        <v>0</v>
      </c>
      <c r="M48" s="56" t="s">
        <v>26</v>
      </c>
      <c r="N48" s="10">
        <v>0</v>
      </c>
      <c r="O48" s="10">
        <v>0</v>
      </c>
      <c r="P48" s="56" t="s">
        <v>26</v>
      </c>
      <c r="Q48" s="7">
        <v>8</v>
      </c>
      <c r="R48" s="7">
        <v>8</v>
      </c>
      <c r="S48" s="47"/>
      <c r="T48" s="27">
        <v>12</v>
      </c>
      <c r="U48" s="3">
        <v>12</v>
      </c>
      <c r="V48" s="102" t="s">
        <v>1781</v>
      </c>
      <c r="W48" s="3">
        <v>87</v>
      </c>
      <c r="X48" s="3">
        <v>87</v>
      </c>
      <c r="AL48" s="7">
        <f t="shared" si="6"/>
        <v>107</v>
      </c>
      <c r="AM48" s="7">
        <f t="shared" si="7"/>
        <v>107</v>
      </c>
      <c r="AN48" s="18">
        <f>AL48/AM48</f>
        <v>1</v>
      </c>
      <c r="AO48" s="18">
        <f>+AN48/F48</f>
        <v>1</v>
      </c>
      <c r="AP48" s="7" t="s">
        <v>2096</v>
      </c>
    </row>
    <row r="49" spans="1:42" ht="15.75" hidden="1" customHeight="1" x14ac:dyDescent="0.25">
      <c r="A49" s="7">
        <v>47</v>
      </c>
      <c r="B49" s="7" t="s">
        <v>14</v>
      </c>
      <c r="C49" s="7" t="s">
        <v>71</v>
      </c>
      <c r="D49" s="7" t="s">
        <v>16</v>
      </c>
      <c r="E49" s="46" t="s">
        <v>77</v>
      </c>
      <c r="F49" s="8">
        <v>1</v>
      </c>
      <c r="G49" s="7" t="s">
        <v>18</v>
      </c>
      <c r="H49" s="7">
        <v>0</v>
      </c>
      <c r="I49" s="7">
        <v>0</v>
      </c>
      <c r="J49" s="59"/>
      <c r="K49" s="7">
        <v>16</v>
      </c>
      <c r="L49" s="7">
        <v>16</v>
      </c>
      <c r="M49" s="57"/>
      <c r="N49" s="7">
        <v>13</v>
      </c>
      <c r="O49" s="7">
        <v>13</v>
      </c>
      <c r="P49" s="58"/>
      <c r="Q49" s="7">
        <v>48</v>
      </c>
      <c r="R49" s="7">
        <v>48</v>
      </c>
      <c r="S49" s="47"/>
      <c r="T49" s="27">
        <v>51</v>
      </c>
      <c r="U49" s="3">
        <v>51</v>
      </c>
      <c r="V49" s="102" t="s">
        <v>1781</v>
      </c>
      <c r="W49" s="3">
        <v>36</v>
      </c>
      <c r="X49" s="3">
        <v>36</v>
      </c>
      <c r="AL49" s="7">
        <f t="shared" si="6"/>
        <v>164</v>
      </c>
      <c r="AM49" s="7">
        <f t="shared" si="7"/>
        <v>164</v>
      </c>
      <c r="AN49" s="18">
        <f>AL49/AM49</f>
        <v>1</v>
      </c>
      <c r="AO49" s="18">
        <f>+AN49/F49</f>
        <v>1</v>
      </c>
      <c r="AP49" s="7" t="s">
        <v>2096</v>
      </c>
    </row>
    <row r="50" spans="1:42" ht="15.75" hidden="1" customHeight="1" x14ac:dyDescent="0.25">
      <c r="A50" s="7">
        <v>48</v>
      </c>
      <c r="B50" s="7" t="s">
        <v>14</v>
      </c>
      <c r="C50" s="7" t="s">
        <v>71</v>
      </c>
      <c r="D50" s="7" t="s">
        <v>16</v>
      </c>
      <c r="E50" s="46" t="s">
        <v>78</v>
      </c>
      <c r="F50" s="7">
        <v>4</v>
      </c>
      <c r="G50" s="7" t="s">
        <v>79</v>
      </c>
      <c r="H50" s="10">
        <v>0</v>
      </c>
      <c r="I50" s="10">
        <v>0</v>
      </c>
      <c r="J50" s="56" t="s">
        <v>26</v>
      </c>
      <c r="K50" s="10">
        <v>0</v>
      </c>
      <c r="L50" s="10">
        <v>0</v>
      </c>
      <c r="M50" s="56" t="s">
        <v>26</v>
      </c>
      <c r="N50" s="7">
        <v>0</v>
      </c>
      <c r="O50" s="10">
        <v>1</v>
      </c>
      <c r="P50" s="58"/>
      <c r="Q50" s="7">
        <v>0</v>
      </c>
      <c r="R50" s="7">
        <v>0</v>
      </c>
      <c r="S50" s="47"/>
      <c r="T50" s="27">
        <v>0</v>
      </c>
      <c r="U50" s="3">
        <v>0</v>
      </c>
      <c r="V50" s="102" t="s">
        <v>1782</v>
      </c>
      <c r="W50" s="3">
        <v>0</v>
      </c>
      <c r="X50" s="3">
        <v>0</v>
      </c>
      <c r="AL50" s="7">
        <f t="shared" si="6"/>
        <v>0</v>
      </c>
      <c r="AM50" s="7">
        <f t="shared" si="7"/>
        <v>1</v>
      </c>
      <c r="AN50" s="21">
        <f>+AL50/AM50</f>
        <v>0</v>
      </c>
      <c r="AO50" s="21">
        <f>+AL50/F50</f>
        <v>0</v>
      </c>
      <c r="AP50" s="7" t="s">
        <v>2098</v>
      </c>
    </row>
    <row r="51" spans="1:42" ht="15.75" hidden="1" customHeight="1" x14ac:dyDescent="0.25">
      <c r="A51" s="7">
        <v>49</v>
      </c>
      <c r="B51" s="7" t="s">
        <v>14</v>
      </c>
      <c r="C51" s="7" t="s">
        <v>80</v>
      </c>
      <c r="D51" s="7" t="s">
        <v>16</v>
      </c>
      <c r="E51" s="46" t="s">
        <v>81</v>
      </c>
      <c r="F51" s="7">
        <v>12</v>
      </c>
      <c r="G51" s="7" t="s">
        <v>82</v>
      </c>
      <c r="H51" s="7">
        <v>1</v>
      </c>
      <c r="I51" s="10">
        <v>1</v>
      </c>
      <c r="J51" s="59"/>
      <c r="K51" s="7">
        <v>1</v>
      </c>
      <c r="L51" s="10">
        <v>1</v>
      </c>
      <c r="M51" s="57"/>
      <c r="N51" s="7">
        <v>1</v>
      </c>
      <c r="O51" s="10">
        <v>1</v>
      </c>
      <c r="P51" s="58"/>
      <c r="Q51" s="7">
        <v>0</v>
      </c>
      <c r="R51" s="7">
        <v>0</v>
      </c>
      <c r="S51" s="47"/>
      <c r="T51" s="27">
        <v>1</v>
      </c>
      <c r="U51" s="3">
        <v>1</v>
      </c>
      <c r="V51" s="128"/>
      <c r="W51" s="3">
        <v>0</v>
      </c>
      <c r="X51" s="3">
        <v>0</v>
      </c>
      <c r="AL51" s="7">
        <f t="shared" si="6"/>
        <v>4</v>
      </c>
      <c r="AM51" s="7">
        <f t="shared" si="7"/>
        <v>4</v>
      </c>
      <c r="AN51" s="18">
        <f>+AL51/AM51</f>
        <v>1</v>
      </c>
      <c r="AO51" s="18">
        <f>+AL51/F51</f>
        <v>0.33333333333333331</v>
      </c>
      <c r="AP51" s="7" t="s">
        <v>2096</v>
      </c>
    </row>
    <row r="52" spans="1:42" ht="15.75" hidden="1" customHeight="1" x14ac:dyDescent="0.25">
      <c r="A52" s="7">
        <v>50</v>
      </c>
      <c r="B52" s="7" t="s">
        <v>14</v>
      </c>
      <c r="C52" s="7" t="s">
        <v>80</v>
      </c>
      <c r="D52" s="7" t="s">
        <v>16</v>
      </c>
      <c r="E52" s="46" t="s">
        <v>83</v>
      </c>
      <c r="F52" s="8">
        <v>1</v>
      </c>
      <c r="G52" s="7" t="s">
        <v>18</v>
      </c>
      <c r="H52" s="7">
        <v>0</v>
      </c>
      <c r="I52" s="7">
        <v>0</v>
      </c>
      <c r="J52" s="59"/>
      <c r="K52" s="7">
        <v>0</v>
      </c>
      <c r="L52" s="7">
        <v>0</v>
      </c>
      <c r="M52" s="57"/>
      <c r="N52" s="7">
        <v>0</v>
      </c>
      <c r="O52" s="7">
        <v>0</v>
      </c>
      <c r="P52" s="58"/>
      <c r="Q52" s="7">
        <v>0</v>
      </c>
      <c r="R52" s="7">
        <v>0</v>
      </c>
      <c r="S52" s="47"/>
      <c r="T52" s="27">
        <v>0</v>
      </c>
      <c r="U52" s="3">
        <v>0</v>
      </c>
      <c r="V52" s="128"/>
      <c r="W52" s="3">
        <v>0</v>
      </c>
      <c r="X52" s="3">
        <v>0</v>
      </c>
      <c r="AL52" s="7">
        <f t="shared" si="6"/>
        <v>0</v>
      </c>
      <c r="AM52" s="7">
        <f t="shared" si="7"/>
        <v>0</v>
      </c>
      <c r="AN52" s="18" t="e">
        <f>AL52/AM52</f>
        <v>#DIV/0!</v>
      </c>
      <c r="AO52" s="18" t="e">
        <f>+AN52/F52</f>
        <v>#DIV/0!</v>
      </c>
      <c r="AP52" s="7" t="s">
        <v>2095</v>
      </c>
    </row>
    <row r="53" spans="1:42" ht="15.75" hidden="1" customHeight="1" x14ac:dyDescent="0.25">
      <c r="A53" s="7">
        <v>51</v>
      </c>
      <c r="B53" s="7" t="s">
        <v>14</v>
      </c>
      <c r="C53" s="7" t="s">
        <v>80</v>
      </c>
      <c r="D53" s="7" t="s">
        <v>16</v>
      </c>
      <c r="E53" s="46" t="s">
        <v>84</v>
      </c>
      <c r="F53" s="8">
        <v>1</v>
      </c>
      <c r="G53" s="7" t="s">
        <v>18</v>
      </c>
      <c r="H53" s="7">
        <v>1029</v>
      </c>
      <c r="I53" s="7">
        <v>1029</v>
      </c>
      <c r="J53" s="59"/>
      <c r="K53" s="7">
        <v>1021</v>
      </c>
      <c r="L53" s="7">
        <v>1021</v>
      </c>
      <c r="M53" s="57"/>
      <c r="N53" s="7">
        <v>1152</v>
      </c>
      <c r="O53" s="7">
        <v>1152</v>
      </c>
      <c r="P53" s="58"/>
      <c r="Q53" s="7">
        <v>1029</v>
      </c>
      <c r="R53" s="7">
        <v>1029</v>
      </c>
      <c r="S53" s="47"/>
      <c r="T53" s="27">
        <v>1490</v>
      </c>
      <c r="U53" s="3">
        <v>1490</v>
      </c>
      <c r="V53" s="128"/>
      <c r="W53" s="3">
        <v>1212</v>
      </c>
      <c r="X53" s="3">
        <v>1212</v>
      </c>
      <c r="AL53" s="7">
        <f t="shared" si="6"/>
        <v>6933</v>
      </c>
      <c r="AM53" s="7">
        <f t="shared" si="7"/>
        <v>6933</v>
      </c>
      <c r="AN53" s="18">
        <f>AL53/AM53</f>
        <v>1</v>
      </c>
      <c r="AO53" s="18">
        <f>+AN53/F53</f>
        <v>1</v>
      </c>
      <c r="AP53" s="7" t="s">
        <v>2096</v>
      </c>
    </row>
    <row r="54" spans="1:42" ht="15.75" hidden="1" customHeight="1" x14ac:dyDescent="0.25">
      <c r="A54" s="7">
        <v>52</v>
      </c>
      <c r="B54" s="7" t="s">
        <v>14</v>
      </c>
      <c r="C54" s="7" t="s">
        <v>80</v>
      </c>
      <c r="D54" s="7" t="s">
        <v>16</v>
      </c>
      <c r="E54" s="46" t="s">
        <v>85</v>
      </c>
      <c r="F54" s="8">
        <v>1</v>
      </c>
      <c r="G54" s="7" t="s">
        <v>18</v>
      </c>
      <c r="H54" s="7">
        <v>15</v>
      </c>
      <c r="I54" s="7">
        <v>15</v>
      </c>
      <c r="J54" s="59"/>
      <c r="K54" s="7">
        <v>11</v>
      </c>
      <c r="L54" s="7">
        <v>11</v>
      </c>
      <c r="M54" s="57"/>
      <c r="N54" s="7">
        <v>11</v>
      </c>
      <c r="O54" s="7">
        <v>11</v>
      </c>
      <c r="P54" s="58"/>
      <c r="Q54" s="7">
        <v>17</v>
      </c>
      <c r="R54" s="7">
        <v>17</v>
      </c>
      <c r="S54" s="47"/>
      <c r="T54" s="27">
        <v>0</v>
      </c>
      <c r="U54" s="27">
        <v>0</v>
      </c>
      <c r="V54" s="128"/>
      <c r="W54" s="3">
        <v>11</v>
      </c>
      <c r="X54" s="3">
        <v>11</v>
      </c>
      <c r="AL54" s="7">
        <f t="shared" si="6"/>
        <v>65</v>
      </c>
      <c r="AM54" s="7">
        <f t="shared" si="7"/>
        <v>65</v>
      </c>
      <c r="AN54" s="18">
        <f>AL54/AM54</f>
        <v>1</v>
      </c>
      <c r="AO54" s="18">
        <f>+AN54/F54</f>
        <v>1</v>
      </c>
      <c r="AP54" s="7" t="s">
        <v>2096</v>
      </c>
    </row>
    <row r="55" spans="1:42" ht="15.75" hidden="1" customHeight="1" x14ac:dyDescent="0.25">
      <c r="A55" s="7">
        <v>53</v>
      </c>
      <c r="B55" s="7" t="s">
        <v>14</v>
      </c>
      <c r="C55" s="7" t="s">
        <v>80</v>
      </c>
      <c r="D55" s="7" t="s">
        <v>16</v>
      </c>
      <c r="E55" s="46" t="s">
        <v>86</v>
      </c>
      <c r="F55" s="8">
        <v>1</v>
      </c>
      <c r="G55" s="7" t="s">
        <v>18</v>
      </c>
      <c r="H55" s="7">
        <v>17</v>
      </c>
      <c r="I55" s="7">
        <v>17</v>
      </c>
      <c r="J55" s="59"/>
      <c r="K55" s="7">
        <v>22</v>
      </c>
      <c r="L55" s="7">
        <v>22</v>
      </c>
      <c r="M55" s="57"/>
      <c r="N55" s="7">
        <v>9</v>
      </c>
      <c r="O55" s="7">
        <v>9</v>
      </c>
      <c r="P55" s="58"/>
      <c r="Q55" s="7">
        <v>21</v>
      </c>
      <c r="R55" s="7">
        <v>21</v>
      </c>
      <c r="S55" s="47"/>
      <c r="T55" s="27">
        <v>31</v>
      </c>
      <c r="U55" s="3">
        <v>31</v>
      </c>
      <c r="V55" s="128"/>
      <c r="W55" s="3">
        <v>27</v>
      </c>
      <c r="X55" s="3">
        <v>27</v>
      </c>
      <c r="AL55" s="7">
        <f t="shared" si="6"/>
        <v>127</v>
      </c>
      <c r="AM55" s="7">
        <f t="shared" si="7"/>
        <v>127</v>
      </c>
      <c r="AN55" s="18">
        <f>AL55/AM55</f>
        <v>1</v>
      </c>
      <c r="AO55" s="18">
        <f>+AN55/F55</f>
        <v>1</v>
      </c>
      <c r="AP55" s="7" t="s">
        <v>2096</v>
      </c>
    </row>
    <row r="56" spans="1:42" ht="15.75" hidden="1" customHeight="1" x14ac:dyDescent="0.25">
      <c r="A56" s="7">
        <v>54</v>
      </c>
      <c r="B56" s="7" t="s">
        <v>14</v>
      </c>
      <c r="C56" s="7" t="s">
        <v>80</v>
      </c>
      <c r="D56" s="7" t="s">
        <v>16</v>
      </c>
      <c r="E56" s="46" t="s">
        <v>87</v>
      </c>
      <c r="F56" s="8">
        <v>1</v>
      </c>
      <c r="G56" s="7" t="s">
        <v>18</v>
      </c>
      <c r="H56" s="7">
        <v>11</v>
      </c>
      <c r="I56" s="7">
        <v>11</v>
      </c>
      <c r="J56" s="59"/>
      <c r="K56" s="7">
        <v>3</v>
      </c>
      <c r="L56" s="7">
        <v>3</v>
      </c>
      <c r="M56" s="57"/>
      <c r="N56" s="7">
        <v>19</v>
      </c>
      <c r="O56" s="7">
        <v>19</v>
      </c>
      <c r="P56" s="58"/>
      <c r="Q56" s="7">
        <v>18</v>
      </c>
      <c r="R56" s="7">
        <v>18</v>
      </c>
      <c r="S56" s="47"/>
      <c r="T56" s="27">
        <v>33</v>
      </c>
      <c r="U56" s="3">
        <v>33</v>
      </c>
      <c r="V56" s="128"/>
      <c r="W56" s="3">
        <v>22</v>
      </c>
      <c r="X56" s="3">
        <v>22</v>
      </c>
      <c r="AL56" s="7">
        <f t="shared" si="6"/>
        <v>106</v>
      </c>
      <c r="AM56" s="7">
        <f t="shared" si="7"/>
        <v>106</v>
      </c>
      <c r="AN56" s="18">
        <f>AL56/AM56</f>
        <v>1</v>
      </c>
      <c r="AO56" s="18">
        <f>+AN56/F56</f>
        <v>1</v>
      </c>
      <c r="AP56" s="7" t="s">
        <v>2096</v>
      </c>
    </row>
    <row r="57" spans="1:42" ht="15.75" hidden="1" customHeight="1" x14ac:dyDescent="0.25">
      <c r="A57" s="7">
        <v>55</v>
      </c>
      <c r="B57" s="7" t="s">
        <v>14</v>
      </c>
      <c r="C57" s="7" t="s">
        <v>80</v>
      </c>
      <c r="D57" s="7" t="s">
        <v>16</v>
      </c>
      <c r="E57" s="46" t="s">
        <v>88</v>
      </c>
      <c r="F57" s="7">
        <v>1</v>
      </c>
      <c r="G57" s="7" t="s">
        <v>89</v>
      </c>
      <c r="H57" s="10">
        <v>0</v>
      </c>
      <c r="I57" s="10">
        <v>0</v>
      </c>
      <c r="J57" s="56" t="s">
        <v>26</v>
      </c>
      <c r="K57" s="10">
        <v>0</v>
      </c>
      <c r="L57" s="10">
        <v>0</v>
      </c>
      <c r="M57" s="56" t="s">
        <v>26</v>
      </c>
      <c r="N57" s="10">
        <v>0</v>
      </c>
      <c r="O57" s="10">
        <v>0</v>
      </c>
      <c r="P57" s="56" t="s">
        <v>26</v>
      </c>
      <c r="Q57" s="10">
        <v>0</v>
      </c>
      <c r="R57" s="10">
        <v>0</v>
      </c>
      <c r="S57" s="56" t="s">
        <v>26</v>
      </c>
      <c r="T57" s="97">
        <v>0</v>
      </c>
      <c r="U57" s="10">
        <v>0</v>
      </c>
      <c r="V57" s="56" t="s">
        <v>26</v>
      </c>
      <c r="W57" s="10">
        <v>0</v>
      </c>
      <c r="X57" s="10">
        <v>0</v>
      </c>
      <c r="Y57" s="56" t="s">
        <v>26</v>
      </c>
      <c r="Z57" s="46"/>
      <c r="AA57" s="46"/>
      <c r="AB57" s="46"/>
      <c r="AC57" s="46"/>
      <c r="AD57" s="46"/>
      <c r="AE57" s="46"/>
      <c r="AF57" s="46"/>
      <c r="AG57" s="46"/>
      <c r="AH57" s="46"/>
      <c r="AI57" s="46"/>
      <c r="AJ57" s="46"/>
      <c r="AK57" s="46"/>
      <c r="AL57" s="7">
        <f t="shared" si="6"/>
        <v>0</v>
      </c>
      <c r="AM57" s="7">
        <f t="shared" si="7"/>
        <v>0</v>
      </c>
      <c r="AN57" s="21" t="e">
        <f>+AL57/AM57</f>
        <v>#DIV/0!</v>
      </c>
      <c r="AO57" s="21">
        <f>+AL57/F57</f>
        <v>0</v>
      </c>
      <c r="AP57" s="7" t="s">
        <v>2094</v>
      </c>
    </row>
    <row r="58" spans="1:42" ht="15.75" hidden="1" customHeight="1" x14ac:dyDescent="0.25">
      <c r="A58" s="7">
        <v>56</v>
      </c>
      <c r="B58" s="7" t="s">
        <v>90</v>
      </c>
      <c r="C58" s="7" t="s">
        <v>91</v>
      </c>
      <c r="D58" s="7" t="s">
        <v>16</v>
      </c>
      <c r="E58" s="108" t="s">
        <v>92</v>
      </c>
      <c r="F58" s="8">
        <v>1</v>
      </c>
      <c r="G58" s="7" t="s">
        <v>18</v>
      </c>
      <c r="H58" s="17">
        <v>100</v>
      </c>
      <c r="I58" s="17">
        <v>100</v>
      </c>
      <c r="J58" s="47" t="s">
        <v>186</v>
      </c>
      <c r="K58" s="7">
        <v>100</v>
      </c>
      <c r="L58" s="7">
        <v>100</v>
      </c>
      <c r="M58" s="47" t="s">
        <v>214</v>
      </c>
      <c r="N58" s="7">
        <v>100</v>
      </c>
      <c r="O58" s="7">
        <v>100</v>
      </c>
      <c r="P58" s="58" t="s">
        <v>1400</v>
      </c>
      <c r="Q58" s="3">
        <v>100</v>
      </c>
      <c r="R58" s="3">
        <v>100</v>
      </c>
      <c r="S58" s="46" t="s">
        <v>1475</v>
      </c>
      <c r="T58" s="3">
        <v>100</v>
      </c>
      <c r="U58" s="3">
        <v>100</v>
      </c>
      <c r="V58" s="102" t="s">
        <v>1475</v>
      </c>
      <c r="W58" s="3">
        <v>100</v>
      </c>
      <c r="X58" s="3">
        <v>100</v>
      </c>
      <c r="Y58" s="102" t="s">
        <v>1984</v>
      </c>
      <c r="AL58" s="7">
        <f t="shared" si="6"/>
        <v>600</v>
      </c>
      <c r="AM58" s="7">
        <f t="shared" si="7"/>
        <v>600</v>
      </c>
      <c r="AN58" s="18">
        <f>AL58/AM58</f>
        <v>1</v>
      </c>
      <c r="AO58" s="18">
        <f>+AN58/F58</f>
        <v>1</v>
      </c>
      <c r="AP58" s="7" t="s">
        <v>2096</v>
      </c>
    </row>
    <row r="59" spans="1:42" ht="15.75" hidden="1" customHeight="1" x14ac:dyDescent="0.25">
      <c r="A59" s="7">
        <v>57</v>
      </c>
      <c r="B59" s="7" t="s">
        <v>90</v>
      </c>
      <c r="C59" s="7" t="s">
        <v>93</v>
      </c>
      <c r="D59" s="7" t="s">
        <v>16</v>
      </c>
      <c r="E59" s="108" t="s">
        <v>94</v>
      </c>
      <c r="F59" s="8">
        <v>1</v>
      </c>
      <c r="G59" s="7" t="s">
        <v>18</v>
      </c>
      <c r="H59" s="17">
        <v>100</v>
      </c>
      <c r="I59" s="17">
        <v>100</v>
      </c>
      <c r="J59" s="47" t="s">
        <v>192</v>
      </c>
      <c r="K59" s="7">
        <v>100</v>
      </c>
      <c r="L59" s="7">
        <v>100</v>
      </c>
      <c r="M59" s="47" t="s">
        <v>222</v>
      </c>
      <c r="N59" s="7">
        <v>100</v>
      </c>
      <c r="O59" s="7">
        <v>100</v>
      </c>
      <c r="P59" s="58"/>
      <c r="Q59" s="98">
        <v>100</v>
      </c>
      <c r="R59" s="7">
        <v>100</v>
      </c>
      <c r="S59" s="46" t="s">
        <v>1476</v>
      </c>
      <c r="T59" s="27">
        <v>100</v>
      </c>
      <c r="U59" s="3">
        <v>100</v>
      </c>
      <c r="V59" s="102" t="s">
        <v>1883</v>
      </c>
      <c r="W59" s="27">
        <v>100</v>
      </c>
      <c r="X59" s="3">
        <v>100</v>
      </c>
      <c r="Y59" s="102" t="s">
        <v>1883</v>
      </c>
      <c r="AL59" s="7">
        <f t="shared" si="6"/>
        <v>600</v>
      </c>
      <c r="AM59" s="7">
        <f t="shared" si="7"/>
        <v>600</v>
      </c>
      <c r="AN59" s="18">
        <f>AL59/AM59</f>
        <v>1</v>
      </c>
      <c r="AO59" s="18">
        <f>+AN59/F59</f>
        <v>1</v>
      </c>
      <c r="AP59" s="7" t="s">
        <v>2096</v>
      </c>
    </row>
    <row r="60" spans="1:42" ht="15.75" hidden="1" customHeight="1" x14ac:dyDescent="0.25">
      <c r="A60" s="7">
        <v>58</v>
      </c>
      <c r="B60" s="7" t="s">
        <v>90</v>
      </c>
      <c r="C60" s="7" t="s">
        <v>93</v>
      </c>
      <c r="D60" s="7" t="s">
        <v>16</v>
      </c>
      <c r="E60" s="108" t="s">
        <v>95</v>
      </c>
      <c r="F60" s="8">
        <v>1</v>
      </c>
      <c r="G60" s="7" t="s">
        <v>18</v>
      </c>
      <c r="H60" s="17">
        <v>100</v>
      </c>
      <c r="I60" s="17">
        <v>100</v>
      </c>
      <c r="J60" s="47" t="s">
        <v>193</v>
      </c>
      <c r="K60" s="7">
        <v>100</v>
      </c>
      <c r="L60" s="7">
        <v>100</v>
      </c>
      <c r="M60" s="47" t="s">
        <v>193</v>
      </c>
      <c r="N60" s="7">
        <v>100</v>
      </c>
      <c r="O60" s="7">
        <v>100</v>
      </c>
      <c r="P60" s="58"/>
      <c r="Q60" s="7">
        <v>100</v>
      </c>
      <c r="R60" s="7">
        <v>100</v>
      </c>
      <c r="S60" s="46" t="s">
        <v>1477</v>
      </c>
      <c r="T60" s="27">
        <v>100</v>
      </c>
      <c r="U60" s="3">
        <v>100</v>
      </c>
      <c r="V60" s="102" t="s">
        <v>1884</v>
      </c>
      <c r="W60" s="3">
        <v>100</v>
      </c>
      <c r="X60" s="3">
        <v>100</v>
      </c>
      <c r="Y60" s="102" t="s">
        <v>1884</v>
      </c>
      <c r="AL60" s="7">
        <f t="shared" si="6"/>
        <v>600</v>
      </c>
      <c r="AM60" s="7">
        <f t="shared" si="7"/>
        <v>600</v>
      </c>
      <c r="AN60" s="18">
        <f>AL60/AM60</f>
        <v>1</v>
      </c>
      <c r="AO60" s="18">
        <f>+AN60/F60</f>
        <v>1</v>
      </c>
      <c r="AP60" s="7" t="s">
        <v>2096</v>
      </c>
    </row>
    <row r="61" spans="1:42" ht="15.75" hidden="1" customHeight="1" x14ac:dyDescent="0.25">
      <c r="A61" s="7">
        <v>59</v>
      </c>
      <c r="B61" s="7" t="s">
        <v>90</v>
      </c>
      <c r="C61" s="7" t="s">
        <v>93</v>
      </c>
      <c r="D61" s="7" t="s">
        <v>16</v>
      </c>
      <c r="E61" s="108" t="s">
        <v>96</v>
      </c>
      <c r="F61" s="7">
        <v>1</v>
      </c>
      <c r="G61" s="7" t="s">
        <v>97</v>
      </c>
      <c r="H61" s="10">
        <v>0</v>
      </c>
      <c r="I61" s="10">
        <v>0</v>
      </c>
      <c r="J61" s="56" t="s">
        <v>26</v>
      </c>
      <c r="K61" s="10">
        <v>0</v>
      </c>
      <c r="L61" s="10">
        <v>0</v>
      </c>
      <c r="M61" s="56" t="s">
        <v>26</v>
      </c>
      <c r="N61" s="10">
        <v>0</v>
      </c>
      <c r="O61" s="10">
        <v>0</v>
      </c>
      <c r="P61" s="56" t="s">
        <v>26</v>
      </c>
      <c r="Q61" s="10">
        <v>0</v>
      </c>
      <c r="R61" s="10">
        <v>0</v>
      </c>
      <c r="S61" s="56" t="s">
        <v>26</v>
      </c>
      <c r="T61" s="97">
        <v>0</v>
      </c>
      <c r="U61" s="10">
        <v>0</v>
      </c>
      <c r="V61" s="56" t="s">
        <v>26</v>
      </c>
      <c r="W61" s="10">
        <v>0</v>
      </c>
      <c r="X61" s="10">
        <v>0</v>
      </c>
      <c r="Y61" s="56" t="s">
        <v>26</v>
      </c>
      <c r="Z61" s="46"/>
      <c r="AA61" s="46"/>
      <c r="AB61" s="46"/>
      <c r="AC61" s="46"/>
      <c r="AD61" s="46"/>
      <c r="AE61" s="46"/>
      <c r="AF61" s="46"/>
      <c r="AG61" s="46"/>
      <c r="AH61" s="46"/>
      <c r="AI61" s="46"/>
      <c r="AJ61" s="46"/>
      <c r="AK61" s="46"/>
      <c r="AL61" s="7">
        <f>H61+K61+N61</f>
        <v>0</v>
      </c>
      <c r="AM61" s="7">
        <f>I61+L61+O61</f>
        <v>0</v>
      </c>
      <c r="AN61" s="18" t="e">
        <f>+AL61/AM61</f>
        <v>#DIV/0!</v>
      </c>
      <c r="AO61" s="18">
        <f>+AL61/F61</f>
        <v>0</v>
      </c>
      <c r="AP61" s="7" t="s">
        <v>2094</v>
      </c>
    </row>
    <row r="62" spans="1:42" ht="15.75" hidden="1" customHeight="1" x14ac:dyDescent="0.25">
      <c r="A62" s="7">
        <v>60</v>
      </c>
      <c r="B62" s="7" t="s">
        <v>90</v>
      </c>
      <c r="C62" s="7" t="s">
        <v>93</v>
      </c>
      <c r="D62" s="7" t="s">
        <v>16</v>
      </c>
      <c r="E62" s="108" t="s">
        <v>98</v>
      </c>
      <c r="F62" s="7">
        <v>1</v>
      </c>
      <c r="G62" s="7" t="s">
        <v>97</v>
      </c>
      <c r="H62" s="10">
        <v>0</v>
      </c>
      <c r="I62" s="10">
        <v>0</v>
      </c>
      <c r="J62" s="56" t="s">
        <v>26</v>
      </c>
      <c r="K62" s="10">
        <v>0</v>
      </c>
      <c r="L62" s="10">
        <v>0</v>
      </c>
      <c r="M62" s="56" t="s">
        <v>26</v>
      </c>
      <c r="N62" s="10">
        <v>0</v>
      </c>
      <c r="O62" s="10">
        <v>0</v>
      </c>
      <c r="P62" s="56" t="s">
        <v>26</v>
      </c>
      <c r="Q62" s="10">
        <v>0</v>
      </c>
      <c r="R62" s="10">
        <v>0</v>
      </c>
      <c r="S62" s="56" t="s">
        <v>26</v>
      </c>
      <c r="T62" s="10">
        <v>0</v>
      </c>
      <c r="U62" s="10">
        <v>0</v>
      </c>
      <c r="V62" s="56" t="s">
        <v>26</v>
      </c>
      <c r="W62" s="10">
        <v>0</v>
      </c>
      <c r="X62" s="10">
        <v>0</v>
      </c>
      <c r="Y62" s="56" t="s">
        <v>26</v>
      </c>
      <c r="Z62" s="46"/>
      <c r="AA62" s="46"/>
      <c r="AB62" s="46"/>
      <c r="AC62" s="46"/>
      <c r="AD62" s="46"/>
      <c r="AE62" s="46"/>
      <c r="AF62" s="46"/>
      <c r="AG62" s="46"/>
      <c r="AH62" s="46"/>
      <c r="AI62" s="46"/>
      <c r="AJ62" s="46"/>
      <c r="AK62" s="46"/>
      <c r="AL62" s="7">
        <f>H62+K62+N62</f>
        <v>0</v>
      </c>
      <c r="AM62" s="7">
        <f>I62+L62+O62</f>
        <v>0</v>
      </c>
      <c r="AN62" s="18" t="e">
        <f>+AL62/AM62</f>
        <v>#DIV/0!</v>
      </c>
      <c r="AO62" s="18">
        <f>+AL62/F62</f>
        <v>0</v>
      </c>
      <c r="AP62" s="7" t="s">
        <v>2094</v>
      </c>
    </row>
    <row r="63" spans="1:42" ht="15.75" hidden="1" customHeight="1" x14ac:dyDescent="0.25">
      <c r="A63" s="7">
        <v>61</v>
      </c>
      <c r="B63" s="7" t="s">
        <v>90</v>
      </c>
      <c r="C63" s="7" t="s">
        <v>93</v>
      </c>
      <c r="D63" s="7" t="s">
        <v>16</v>
      </c>
      <c r="E63" s="108" t="s">
        <v>99</v>
      </c>
      <c r="F63" s="7">
        <v>1</v>
      </c>
      <c r="G63" s="7" t="s">
        <v>1652</v>
      </c>
      <c r="H63" s="10">
        <v>0</v>
      </c>
      <c r="I63" s="10">
        <v>0</v>
      </c>
      <c r="J63" s="56" t="s">
        <v>26</v>
      </c>
      <c r="K63" s="7">
        <v>1</v>
      </c>
      <c r="L63" s="10">
        <v>1</v>
      </c>
      <c r="M63" s="47" t="s">
        <v>223</v>
      </c>
      <c r="N63" s="10">
        <v>0</v>
      </c>
      <c r="O63" s="10">
        <v>0</v>
      </c>
      <c r="P63" s="56" t="s">
        <v>26</v>
      </c>
      <c r="Q63" s="10">
        <v>0</v>
      </c>
      <c r="R63" s="10">
        <v>0</v>
      </c>
      <c r="S63" s="56" t="s">
        <v>26</v>
      </c>
      <c r="T63" s="10">
        <v>0</v>
      </c>
      <c r="U63" s="10">
        <v>0</v>
      </c>
      <c r="V63" s="56" t="s">
        <v>26</v>
      </c>
      <c r="W63" s="10">
        <v>0</v>
      </c>
      <c r="X63" s="10">
        <v>0</v>
      </c>
      <c r="Y63" s="56" t="s">
        <v>26</v>
      </c>
      <c r="Z63" s="46"/>
      <c r="AA63" s="46"/>
      <c r="AB63" s="46"/>
      <c r="AC63" s="46"/>
      <c r="AD63" s="46"/>
      <c r="AE63" s="46"/>
      <c r="AF63" s="46"/>
      <c r="AG63" s="46"/>
      <c r="AH63" s="46"/>
      <c r="AI63" s="46"/>
      <c r="AJ63" s="46"/>
      <c r="AK63" s="46"/>
      <c r="AL63" s="33">
        <f>H63+K63</f>
        <v>1</v>
      </c>
      <c r="AM63" s="33">
        <f>I63+L63</f>
        <v>1</v>
      </c>
      <c r="AN63" s="42">
        <f>+AL63/AM63</f>
        <v>1</v>
      </c>
      <c r="AO63" s="42">
        <f>+AL63/F63</f>
        <v>1</v>
      </c>
      <c r="AP63" s="7" t="s">
        <v>2096</v>
      </c>
    </row>
    <row r="64" spans="1:42" ht="15.75" hidden="1" customHeight="1" x14ac:dyDescent="0.25">
      <c r="A64" s="7">
        <v>62</v>
      </c>
      <c r="B64" s="7" t="s">
        <v>90</v>
      </c>
      <c r="C64" s="7" t="s">
        <v>100</v>
      </c>
      <c r="D64" s="7" t="s">
        <v>16</v>
      </c>
      <c r="E64" s="108" t="s">
        <v>101</v>
      </c>
      <c r="F64" s="7">
        <v>12</v>
      </c>
      <c r="G64" s="7" t="s">
        <v>102</v>
      </c>
      <c r="H64" s="7">
        <v>1</v>
      </c>
      <c r="I64" s="10">
        <v>1</v>
      </c>
      <c r="J64" s="47" t="s">
        <v>190</v>
      </c>
      <c r="K64" s="7">
        <v>1</v>
      </c>
      <c r="L64" s="10">
        <v>1</v>
      </c>
      <c r="M64" s="47" t="s">
        <v>219</v>
      </c>
      <c r="N64" s="7">
        <v>1</v>
      </c>
      <c r="O64" s="10">
        <v>1</v>
      </c>
      <c r="P64" s="58"/>
      <c r="Q64" s="7">
        <v>1</v>
      </c>
      <c r="R64" s="10">
        <v>1</v>
      </c>
      <c r="S64" s="46" t="s">
        <v>1478</v>
      </c>
      <c r="T64" s="3">
        <v>1</v>
      </c>
      <c r="U64" s="10">
        <v>1</v>
      </c>
      <c r="V64" s="102" t="s">
        <v>1885</v>
      </c>
      <c r="W64" s="66">
        <v>1</v>
      </c>
      <c r="X64" s="10">
        <v>1</v>
      </c>
      <c r="Y64" s="111" t="s">
        <v>1985</v>
      </c>
      <c r="Z64" s="111"/>
      <c r="AA64" s="111"/>
      <c r="AB64" s="111"/>
      <c r="AC64" s="111"/>
      <c r="AD64" s="111"/>
      <c r="AE64" s="111"/>
      <c r="AF64" s="111"/>
      <c r="AG64" s="111"/>
      <c r="AH64" s="111"/>
      <c r="AI64" s="111"/>
      <c r="AJ64" s="111"/>
      <c r="AK64" s="111"/>
      <c r="AL64" s="7">
        <f t="shared" ref="AL64:AM68" si="8">H64+K64+N64+Q64+T64+W64</f>
        <v>6</v>
      </c>
      <c r="AM64" s="7">
        <f t="shared" si="8"/>
        <v>6</v>
      </c>
      <c r="AN64" s="18">
        <f>+AL64/AM64</f>
        <v>1</v>
      </c>
      <c r="AO64" s="18">
        <f>+AL64/F64</f>
        <v>0.5</v>
      </c>
      <c r="AP64" s="7" t="s">
        <v>2096</v>
      </c>
    </row>
    <row r="65" spans="1:42" ht="15.75" hidden="1" customHeight="1" x14ac:dyDescent="0.25">
      <c r="A65" s="7">
        <v>63</v>
      </c>
      <c r="B65" s="7" t="s">
        <v>90</v>
      </c>
      <c r="C65" s="7" t="s">
        <v>100</v>
      </c>
      <c r="D65" s="7" t="s">
        <v>16</v>
      </c>
      <c r="E65" s="108" t="s">
        <v>103</v>
      </c>
      <c r="F65" s="7">
        <v>12</v>
      </c>
      <c r="G65" s="7" t="s">
        <v>102</v>
      </c>
      <c r="H65" s="7">
        <v>1</v>
      </c>
      <c r="I65" s="10">
        <v>1</v>
      </c>
      <c r="J65" s="53" t="s">
        <v>191</v>
      </c>
      <c r="K65" s="7">
        <v>1</v>
      </c>
      <c r="L65" s="10">
        <v>1</v>
      </c>
      <c r="M65" s="47" t="s">
        <v>220</v>
      </c>
      <c r="N65" s="7">
        <v>1</v>
      </c>
      <c r="O65" s="10">
        <v>1</v>
      </c>
      <c r="P65" s="58" t="s">
        <v>1401</v>
      </c>
      <c r="Q65" s="7">
        <v>1</v>
      </c>
      <c r="R65" s="10">
        <v>1</v>
      </c>
      <c r="S65" s="46" t="s">
        <v>1479</v>
      </c>
      <c r="T65" s="27">
        <v>1</v>
      </c>
      <c r="U65" s="10">
        <v>1</v>
      </c>
      <c r="V65" s="102" t="s">
        <v>1886</v>
      </c>
      <c r="W65" s="71">
        <v>1</v>
      </c>
      <c r="X65" s="10">
        <v>1</v>
      </c>
      <c r="Y65" s="104" t="s">
        <v>1986</v>
      </c>
      <c r="Z65" s="148"/>
      <c r="AA65" s="148"/>
      <c r="AB65" s="148"/>
      <c r="AC65" s="148"/>
      <c r="AD65" s="148"/>
      <c r="AE65" s="148"/>
      <c r="AF65" s="148"/>
      <c r="AG65" s="148"/>
      <c r="AH65" s="148"/>
      <c r="AI65" s="148"/>
      <c r="AJ65" s="148"/>
      <c r="AK65" s="148"/>
      <c r="AL65" s="7">
        <f t="shared" si="8"/>
        <v>6</v>
      </c>
      <c r="AM65" s="7">
        <f t="shared" si="8"/>
        <v>6</v>
      </c>
      <c r="AN65" s="18">
        <f>+AL65/AM65</f>
        <v>1</v>
      </c>
      <c r="AO65" s="18">
        <f>+AL65/F65</f>
        <v>0.5</v>
      </c>
      <c r="AP65" s="7" t="s">
        <v>2096</v>
      </c>
    </row>
    <row r="66" spans="1:42" ht="15.75" hidden="1" customHeight="1" x14ac:dyDescent="0.25">
      <c r="A66" s="7">
        <v>65</v>
      </c>
      <c r="B66" s="7" t="s">
        <v>90</v>
      </c>
      <c r="C66" s="7" t="s">
        <v>100</v>
      </c>
      <c r="D66" s="7" t="s">
        <v>16</v>
      </c>
      <c r="E66" s="108" t="s">
        <v>104</v>
      </c>
      <c r="F66" s="8">
        <v>1</v>
      </c>
      <c r="G66" s="7" t="s">
        <v>18</v>
      </c>
      <c r="H66" s="7">
        <v>0</v>
      </c>
      <c r="I66" s="7">
        <v>0</v>
      </c>
      <c r="J66" s="59"/>
      <c r="K66" s="7">
        <v>0</v>
      </c>
      <c r="L66" s="7">
        <v>0</v>
      </c>
      <c r="M66" s="57" t="s">
        <v>221</v>
      </c>
      <c r="N66" s="32">
        <v>598515971.33000004</v>
      </c>
      <c r="O66" s="32">
        <v>598515971.33000004</v>
      </c>
      <c r="P66" s="58"/>
      <c r="Q66" s="7">
        <v>0</v>
      </c>
      <c r="R66" s="7">
        <v>0</v>
      </c>
      <c r="S66" s="46" t="s">
        <v>1480</v>
      </c>
      <c r="T66" s="27"/>
      <c r="V66" s="46" t="s">
        <v>1887</v>
      </c>
      <c r="W66" s="89">
        <v>206373741.03</v>
      </c>
      <c r="X66" s="181">
        <v>206373741.03</v>
      </c>
      <c r="Y66" s="104" t="s">
        <v>1987</v>
      </c>
      <c r="Z66" s="148"/>
      <c r="AA66" s="148"/>
      <c r="AB66" s="148"/>
      <c r="AC66" s="148"/>
      <c r="AD66" s="148"/>
      <c r="AE66" s="148"/>
      <c r="AF66" s="148"/>
      <c r="AG66" s="148"/>
      <c r="AH66" s="148"/>
      <c r="AI66" s="148"/>
      <c r="AJ66" s="148"/>
      <c r="AK66" s="148"/>
      <c r="AL66" s="32">
        <f t="shared" si="8"/>
        <v>804889712.36000001</v>
      </c>
      <c r="AM66" s="32">
        <f t="shared" si="8"/>
        <v>804889712.36000001</v>
      </c>
      <c r="AN66" s="18">
        <f>AL66/AM66</f>
        <v>1</v>
      </c>
      <c r="AO66" s="18">
        <f>+AN66/F66</f>
        <v>1</v>
      </c>
      <c r="AP66" s="7" t="s">
        <v>2096</v>
      </c>
    </row>
    <row r="67" spans="1:42" ht="15.75" hidden="1" customHeight="1" x14ac:dyDescent="0.25">
      <c r="A67" s="7">
        <v>66</v>
      </c>
      <c r="B67" s="7" t="s">
        <v>90</v>
      </c>
      <c r="C67" s="7" t="s">
        <v>105</v>
      </c>
      <c r="D67" s="7" t="s">
        <v>16</v>
      </c>
      <c r="E67" s="108" t="s">
        <v>106</v>
      </c>
      <c r="F67" s="7">
        <v>3</v>
      </c>
      <c r="G67" s="7" t="s">
        <v>107</v>
      </c>
      <c r="H67" s="7">
        <v>1</v>
      </c>
      <c r="I67" s="10">
        <v>1</v>
      </c>
      <c r="J67" s="53" t="s">
        <v>194</v>
      </c>
      <c r="K67" s="7">
        <v>1</v>
      </c>
      <c r="L67" s="10">
        <v>1</v>
      </c>
      <c r="M67" s="47" t="s">
        <v>224</v>
      </c>
      <c r="N67" s="7">
        <v>1</v>
      </c>
      <c r="O67" s="10">
        <v>1</v>
      </c>
      <c r="P67" s="58" t="s">
        <v>1402</v>
      </c>
      <c r="Q67" s="10">
        <v>0</v>
      </c>
      <c r="R67" s="10">
        <v>0</v>
      </c>
      <c r="S67" s="56" t="s">
        <v>26</v>
      </c>
      <c r="T67" s="97">
        <v>0</v>
      </c>
      <c r="U67" s="10">
        <v>0</v>
      </c>
      <c r="V67" s="56" t="s">
        <v>26</v>
      </c>
      <c r="W67" s="165">
        <v>0</v>
      </c>
      <c r="X67" s="165">
        <v>0</v>
      </c>
      <c r="Y67" s="168" t="s">
        <v>26</v>
      </c>
      <c r="Z67" s="143"/>
      <c r="AA67" s="143"/>
      <c r="AB67" s="143"/>
      <c r="AC67" s="143"/>
      <c r="AD67" s="143"/>
      <c r="AE67" s="143"/>
      <c r="AF67" s="143"/>
      <c r="AG67" s="143"/>
      <c r="AH67" s="143"/>
      <c r="AI67" s="143"/>
      <c r="AJ67" s="143"/>
      <c r="AK67" s="143"/>
      <c r="AL67" s="7">
        <f t="shared" si="8"/>
        <v>3</v>
      </c>
      <c r="AM67" s="7">
        <f t="shared" si="8"/>
        <v>3</v>
      </c>
      <c r="AN67" s="18">
        <f>+AL67/AM67</f>
        <v>1</v>
      </c>
      <c r="AO67" s="18">
        <f>+AL67/F67</f>
        <v>1</v>
      </c>
      <c r="AP67" s="7" t="s">
        <v>2096</v>
      </c>
    </row>
    <row r="68" spans="1:42" ht="15.75" hidden="1" customHeight="1" x14ac:dyDescent="0.25">
      <c r="A68" s="7">
        <v>67</v>
      </c>
      <c r="B68" s="7" t="s">
        <v>90</v>
      </c>
      <c r="C68" s="7" t="s">
        <v>105</v>
      </c>
      <c r="D68" s="7" t="s">
        <v>16</v>
      </c>
      <c r="E68" s="108" t="s">
        <v>108</v>
      </c>
      <c r="F68" s="8">
        <v>1</v>
      </c>
      <c r="G68" s="7" t="s">
        <v>18</v>
      </c>
      <c r="H68" s="7">
        <v>154579</v>
      </c>
      <c r="I68" s="7">
        <v>154579</v>
      </c>
      <c r="J68" s="48" t="s">
        <v>195</v>
      </c>
      <c r="K68" s="20">
        <v>13481</v>
      </c>
      <c r="L68" s="20">
        <v>13481</v>
      </c>
      <c r="M68" s="47" t="s">
        <v>195</v>
      </c>
      <c r="N68" s="20">
        <v>1525</v>
      </c>
      <c r="O68" s="20">
        <v>1525</v>
      </c>
      <c r="P68" s="58" t="s">
        <v>1403</v>
      </c>
      <c r="Q68" s="10">
        <v>0</v>
      </c>
      <c r="R68" s="10">
        <v>0</v>
      </c>
      <c r="S68" s="56" t="s">
        <v>26</v>
      </c>
      <c r="T68" s="97">
        <v>0</v>
      </c>
      <c r="U68" s="10">
        <v>0</v>
      </c>
      <c r="V68" s="56" t="s">
        <v>26</v>
      </c>
      <c r="W68" s="165">
        <v>0</v>
      </c>
      <c r="X68" s="165">
        <v>0</v>
      </c>
      <c r="Y68" s="168" t="s">
        <v>26</v>
      </c>
      <c r="Z68" s="143"/>
      <c r="AA68" s="143"/>
      <c r="AB68" s="143"/>
      <c r="AC68" s="143"/>
      <c r="AD68" s="143"/>
      <c r="AE68" s="143"/>
      <c r="AF68" s="143"/>
      <c r="AG68" s="143"/>
      <c r="AH68" s="143"/>
      <c r="AI68" s="143"/>
      <c r="AJ68" s="143"/>
      <c r="AK68" s="143"/>
      <c r="AL68" s="7">
        <f t="shared" si="8"/>
        <v>169585</v>
      </c>
      <c r="AM68" s="7">
        <f t="shared" si="8"/>
        <v>169585</v>
      </c>
      <c r="AN68" s="18">
        <f>AL68/AM68</f>
        <v>1</v>
      </c>
      <c r="AO68" s="18">
        <f>+AN68/F68</f>
        <v>1</v>
      </c>
      <c r="AP68" s="7" t="s">
        <v>2096</v>
      </c>
    </row>
    <row r="69" spans="1:42" ht="15.75" hidden="1" customHeight="1" x14ac:dyDescent="0.25">
      <c r="A69" s="7">
        <v>68</v>
      </c>
      <c r="B69" s="7" t="s">
        <v>90</v>
      </c>
      <c r="C69" s="7" t="s">
        <v>105</v>
      </c>
      <c r="D69" s="7" t="s">
        <v>16</v>
      </c>
      <c r="E69" s="108" t="s">
        <v>109</v>
      </c>
      <c r="F69" s="8">
        <v>0.66</v>
      </c>
      <c r="G69" s="7" t="s">
        <v>18</v>
      </c>
      <c r="H69" s="10">
        <v>0</v>
      </c>
      <c r="I69" s="10">
        <v>0</v>
      </c>
      <c r="J69" s="56" t="s">
        <v>26</v>
      </c>
      <c r="K69" s="10">
        <v>0</v>
      </c>
      <c r="L69" s="10">
        <v>0</v>
      </c>
      <c r="M69" s="56" t="s">
        <v>26</v>
      </c>
      <c r="N69" s="10">
        <v>0</v>
      </c>
      <c r="O69" s="10">
        <v>0</v>
      </c>
      <c r="P69" s="56" t="s">
        <v>26</v>
      </c>
      <c r="Q69" s="10">
        <v>0</v>
      </c>
      <c r="R69" s="10">
        <v>0</v>
      </c>
      <c r="S69" s="56" t="s">
        <v>26</v>
      </c>
      <c r="T69" s="10">
        <v>0</v>
      </c>
      <c r="U69" s="10">
        <v>0</v>
      </c>
      <c r="V69" s="56" t="s">
        <v>26</v>
      </c>
      <c r="W69" s="36">
        <v>0</v>
      </c>
      <c r="X69" s="36">
        <v>0</v>
      </c>
      <c r="Y69" s="106" t="s">
        <v>26</v>
      </c>
      <c r="AL69" s="7">
        <f>H69+K69+N69</f>
        <v>0</v>
      </c>
      <c r="AM69" s="7">
        <f>I69+L69+O69</f>
        <v>0</v>
      </c>
      <c r="AN69" s="18" t="e">
        <f>AL69/AM69</f>
        <v>#DIV/0!</v>
      </c>
      <c r="AO69" s="18" t="e">
        <f>+AN69/F69</f>
        <v>#DIV/0!</v>
      </c>
      <c r="AP69" s="7" t="s">
        <v>2094</v>
      </c>
    </row>
    <row r="70" spans="1:42" ht="15.75" hidden="1" customHeight="1" x14ac:dyDescent="0.25">
      <c r="A70" s="7">
        <v>69</v>
      </c>
      <c r="B70" s="7" t="s">
        <v>90</v>
      </c>
      <c r="C70" s="7" t="s">
        <v>105</v>
      </c>
      <c r="D70" s="7" t="s">
        <v>16</v>
      </c>
      <c r="E70" s="108" t="s">
        <v>110</v>
      </c>
      <c r="F70" s="7">
        <v>480</v>
      </c>
      <c r="G70" s="7" t="s">
        <v>107</v>
      </c>
      <c r="H70" s="11">
        <v>66</v>
      </c>
      <c r="I70" s="10">
        <v>40</v>
      </c>
      <c r="J70" s="47" t="s">
        <v>196</v>
      </c>
      <c r="K70" s="7">
        <v>53</v>
      </c>
      <c r="L70" s="10">
        <v>40</v>
      </c>
      <c r="M70" s="47" t="s">
        <v>225</v>
      </c>
      <c r="N70" s="7">
        <v>0</v>
      </c>
      <c r="O70" s="10">
        <v>40</v>
      </c>
      <c r="P70" s="58"/>
      <c r="Q70" s="7">
        <v>0</v>
      </c>
      <c r="R70" s="10">
        <v>40</v>
      </c>
      <c r="S70" s="46" t="s">
        <v>1481</v>
      </c>
      <c r="T70" s="3">
        <v>65</v>
      </c>
      <c r="U70" s="10">
        <v>40</v>
      </c>
      <c r="V70" s="102" t="s">
        <v>1888</v>
      </c>
      <c r="W70" s="3">
        <v>92</v>
      </c>
      <c r="X70" s="10">
        <v>40</v>
      </c>
      <c r="Y70" s="102" t="s">
        <v>1988</v>
      </c>
      <c r="AL70" s="7">
        <f t="shared" ref="AL70:AM72" si="9">H70+K70+N70+Q70+T70+W70</f>
        <v>276</v>
      </c>
      <c r="AM70" s="7">
        <f t="shared" si="9"/>
        <v>240</v>
      </c>
      <c r="AN70" s="18">
        <f>+AL70/AM70</f>
        <v>1.1499999999999999</v>
      </c>
      <c r="AO70" s="18">
        <f>+AL70/F70</f>
        <v>0.57499999999999996</v>
      </c>
      <c r="AP70" s="7" t="s">
        <v>2096</v>
      </c>
    </row>
    <row r="71" spans="1:42" ht="15.75" hidden="1" customHeight="1" x14ac:dyDescent="0.25">
      <c r="A71" s="7">
        <v>70</v>
      </c>
      <c r="B71" s="7" t="s">
        <v>90</v>
      </c>
      <c r="C71" s="7" t="s">
        <v>111</v>
      </c>
      <c r="D71" s="7" t="s">
        <v>16</v>
      </c>
      <c r="E71" s="108" t="s">
        <v>112</v>
      </c>
      <c r="F71" s="7">
        <v>8</v>
      </c>
      <c r="G71" s="7" t="s">
        <v>113</v>
      </c>
      <c r="H71" s="7">
        <v>0</v>
      </c>
      <c r="I71" s="10">
        <v>1</v>
      </c>
      <c r="J71" s="59"/>
      <c r="K71" s="7">
        <v>0</v>
      </c>
      <c r="L71" s="10">
        <v>1</v>
      </c>
      <c r="M71" s="57" t="s">
        <v>215</v>
      </c>
      <c r="N71" s="10">
        <v>0</v>
      </c>
      <c r="O71" s="10">
        <v>0</v>
      </c>
      <c r="P71" s="56" t="s">
        <v>26</v>
      </c>
      <c r="Q71" s="7">
        <v>2</v>
      </c>
      <c r="R71" s="10">
        <v>1</v>
      </c>
      <c r="S71" s="46" t="s">
        <v>1482</v>
      </c>
      <c r="T71" s="3">
        <v>1</v>
      </c>
      <c r="U71" s="3">
        <v>1</v>
      </c>
      <c r="V71" s="46" t="s">
        <v>1889</v>
      </c>
      <c r="W71" s="10">
        <v>0</v>
      </c>
      <c r="X71" s="10">
        <v>0</v>
      </c>
      <c r="Y71" s="56" t="s">
        <v>26</v>
      </c>
      <c r="Z71" s="46"/>
      <c r="AA71" s="46"/>
      <c r="AB71" s="46"/>
      <c r="AC71" s="46"/>
      <c r="AD71" s="46"/>
      <c r="AE71" s="46"/>
      <c r="AF71" s="46"/>
      <c r="AG71" s="46"/>
      <c r="AH71" s="46"/>
      <c r="AI71" s="46"/>
      <c r="AJ71" s="46"/>
      <c r="AK71" s="46"/>
      <c r="AL71" s="7">
        <f t="shared" si="9"/>
        <v>3</v>
      </c>
      <c r="AM71" s="7">
        <f t="shared" si="9"/>
        <v>4</v>
      </c>
      <c r="AN71" s="18">
        <f>+AL71/AM71</f>
        <v>0.75</v>
      </c>
      <c r="AO71" s="18">
        <f>+AL71/F71</f>
        <v>0.375</v>
      </c>
      <c r="AP71" s="7" t="s">
        <v>2097</v>
      </c>
    </row>
    <row r="72" spans="1:42" ht="15.75" hidden="1" customHeight="1" x14ac:dyDescent="0.25">
      <c r="A72" s="7">
        <v>71</v>
      </c>
      <c r="B72" s="7" t="s">
        <v>90</v>
      </c>
      <c r="C72" s="7" t="s">
        <v>111</v>
      </c>
      <c r="D72" s="7" t="s">
        <v>16</v>
      </c>
      <c r="E72" s="108" t="s">
        <v>114</v>
      </c>
      <c r="F72" s="7">
        <v>4</v>
      </c>
      <c r="G72" s="7" t="s">
        <v>113</v>
      </c>
      <c r="H72" s="7">
        <v>1</v>
      </c>
      <c r="I72" s="10">
        <v>1</v>
      </c>
      <c r="J72" s="59"/>
      <c r="K72" s="10">
        <v>0</v>
      </c>
      <c r="L72" s="10">
        <v>0</v>
      </c>
      <c r="M72" s="56" t="s">
        <v>26</v>
      </c>
      <c r="N72" s="10">
        <v>0</v>
      </c>
      <c r="O72" s="10">
        <v>0</v>
      </c>
      <c r="P72" s="56" t="s">
        <v>26</v>
      </c>
      <c r="Q72" s="7">
        <v>1</v>
      </c>
      <c r="R72" s="10">
        <v>1</v>
      </c>
      <c r="S72" s="46" t="s">
        <v>1483</v>
      </c>
      <c r="T72" s="97">
        <v>0</v>
      </c>
      <c r="U72" s="10">
        <v>0</v>
      </c>
      <c r="V72" s="56" t="s">
        <v>26</v>
      </c>
      <c r="W72" s="10">
        <v>0</v>
      </c>
      <c r="X72" s="10">
        <v>0</v>
      </c>
      <c r="Y72" s="56" t="s">
        <v>26</v>
      </c>
      <c r="Z72" s="46"/>
      <c r="AA72" s="46"/>
      <c r="AB72" s="46"/>
      <c r="AC72" s="46"/>
      <c r="AD72" s="46"/>
      <c r="AE72" s="46"/>
      <c r="AF72" s="46"/>
      <c r="AG72" s="46"/>
      <c r="AH72" s="46"/>
      <c r="AI72" s="46"/>
      <c r="AJ72" s="46"/>
      <c r="AK72" s="46"/>
      <c r="AL72" s="7">
        <f t="shared" si="9"/>
        <v>2</v>
      </c>
      <c r="AM72" s="7">
        <f t="shared" si="9"/>
        <v>2</v>
      </c>
      <c r="AN72" s="18">
        <f>+AL72/AM72</f>
        <v>1</v>
      </c>
      <c r="AO72" s="18">
        <f>+AL72/F72</f>
        <v>0.5</v>
      </c>
      <c r="AP72" s="7" t="s">
        <v>2096</v>
      </c>
    </row>
    <row r="73" spans="1:42" ht="15.75" hidden="1" customHeight="1" x14ac:dyDescent="0.25">
      <c r="A73" s="7">
        <v>72</v>
      </c>
      <c r="B73" s="7" t="s">
        <v>90</v>
      </c>
      <c r="C73" s="7" t="s">
        <v>111</v>
      </c>
      <c r="D73" s="7" t="s">
        <v>16</v>
      </c>
      <c r="E73" s="108" t="s">
        <v>115</v>
      </c>
      <c r="F73" s="7">
        <v>1</v>
      </c>
      <c r="G73" s="7" t="s">
        <v>113</v>
      </c>
      <c r="H73" s="10">
        <v>0</v>
      </c>
      <c r="I73" s="10">
        <v>0</v>
      </c>
      <c r="J73" s="56" t="s">
        <v>26</v>
      </c>
      <c r="K73" s="10">
        <v>0</v>
      </c>
      <c r="L73" s="10">
        <v>0</v>
      </c>
      <c r="M73" s="56" t="s">
        <v>26</v>
      </c>
      <c r="N73" s="7">
        <v>1</v>
      </c>
      <c r="O73" s="10">
        <v>1</v>
      </c>
      <c r="P73" s="58" t="s">
        <v>1404</v>
      </c>
      <c r="Q73" s="10">
        <v>0</v>
      </c>
      <c r="R73" s="10">
        <v>0</v>
      </c>
      <c r="S73" s="56" t="s">
        <v>26</v>
      </c>
      <c r="T73" s="97">
        <v>0</v>
      </c>
      <c r="U73" s="10">
        <v>0</v>
      </c>
      <c r="V73" s="56" t="s">
        <v>26</v>
      </c>
      <c r="W73" s="10">
        <v>0</v>
      </c>
      <c r="X73" s="10">
        <v>0</v>
      </c>
      <c r="Y73" s="56" t="s">
        <v>26</v>
      </c>
      <c r="Z73" s="46"/>
      <c r="AA73" s="46"/>
      <c r="AB73" s="46"/>
      <c r="AC73" s="46"/>
      <c r="AD73" s="46"/>
      <c r="AE73" s="46"/>
      <c r="AF73" s="46"/>
      <c r="AG73" s="46"/>
      <c r="AH73" s="46"/>
      <c r="AI73" s="46"/>
      <c r="AJ73" s="46"/>
      <c r="AK73" s="46"/>
      <c r="AL73" s="33">
        <f>H73+K73+N73</f>
        <v>1</v>
      </c>
      <c r="AM73" s="33">
        <f>I73+L73+O73</f>
        <v>1</v>
      </c>
      <c r="AN73" s="42">
        <f>+AL73/AM73</f>
        <v>1</v>
      </c>
      <c r="AO73" s="42">
        <f>+AL73/F73</f>
        <v>1</v>
      </c>
      <c r="AP73" s="7" t="s">
        <v>2096</v>
      </c>
    </row>
    <row r="74" spans="1:42" ht="15.75" hidden="1" customHeight="1" x14ac:dyDescent="0.25">
      <c r="A74" s="7">
        <v>73</v>
      </c>
      <c r="B74" s="7" t="s">
        <v>90</v>
      </c>
      <c r="C74" s="7" t="s">
        <v>111</v>
      </c>
      <c r="D74" s="7" t="s">
        <v>16</v>
      </c>
      <c r="E74" s="108" t="s">
        <v>116</v>
      </c>
      <c r="F74" s="7">
        <v>1</v>
      </c>
      <c r="G74" s="7" t="s">
        <v>117</v>
      </c>
      <c r="H74" s="10">
        <v>0</v>
      </c>
      <c r="I74" s="10">
        <v>0</v>
      </c>
      <c r="J74" s="56" t="s">
        <v>26</v>
      </c>
      <c r="K74" s="10">
        <v>0</v>
      </c>
      <c r="L74" s="10">
        <v>0</v>
      </c>
      <c r="M74" s="56" t="s">
        <v>26</v>
      </c>
      <c r="N74" s="10">
        <v>0</v>
      </c>
      <c r="O74" s="10">
        <v>0</v>
      </c>
      <c r="P74" s="56" t="s">
        <v>26</v>
      </c>
      <c r="Q74" s="10">
        <v>0</v>
      </c>
      <c r="R74" s="10">
        <v>0</v>
      </c>
      <c r="S74" s="56" t="s">
        <v>26</v>
      </c>
      <c r="T74" s="10">
        <v>0</v>
      </c>
      <c r="U74" s="10">
        <v>0</v>
      </c>
      <c r="V74" s="56" t="s">
        <v>26</v>
      </c>
      <c r="W74" s="10">
        <v>0</v>
      </c>
      <c r="X74" s="10">
        <v>0</v>
      </c>
      <c r="Y74" s="56" t="s">
        <v>26</v>
      </c>
      <c r="Z74" s="46"/>
      <c r="AA74" s="46"/>
      <c r="AB74" s="46"/>
      <c r="AC74" s="46"/>
      <c r="AD74" s="46"/>
      <c r="AE74" s="46"/>
      <c r="AF74" s="46"/>
      <c r="AG74" s="46"/>
      <c r="AH74" s="46"/>
      <c r="AI74" s="46"/>
      <c r="AJ74" s="46"/>
      <c r="AK74" s="46"/>
      <c r="AL74" s="7">
        <f>H74+K74+N74</f>
        <v>0</v>
      </c>
      <c r="AM74" s="7">
        <f>I74+L74+O74</f>
        <v>0</v>
      </c>
      <c r="AN74" s="18" t="e">
        <f>+AL74/AM74</f>
        <v>#DIV/0!</v>
      </c>
      <c r="AO74" s="18">
        <f>+AL74/F74</f>
        <v>0</v>
      </c>
      <c r="AP74" s="7" t="s">
        <v>2094</v>
      </c>
    </row>
    <row r="75" spans="1:42" ht="15.75" hidden="1" customHeight="1" x14ac:dyDescent="0.25">
      <c r="A75" s="7">
        <v>74</v>
      </c>
      <c r="B75" s="7" t="s">
        <v>90</v>
      </c>
      <c r="C75" s="7" t="s">
        <v>118</v>
      </c>
      <c r="D75" s="7" t="s">
        <v>16</v>
      </c>
      <c r="E75" s="108" t="s">
        <v>119</v>
      </c>
      <c r="F75" s="8">
        <v>1</v>
      </c>
      <c r="G75" s="7" t="s">
        <v>18</v>
      </c>
      <c r="H75" s="7">
        <v>29</v>
      </c>
      <c r="I75" s="7">
        <v>29</v>
      </c>
      <c r="J75" s="53" t="s">
        <v>187</v>
      </c>
      <c r="K75" s="7">
        <v>27</v>
      </c>
      <c r="L75" s="7">
        <v>27</v>
      </c>
      <c r="M75" s="47" t="s">
        <v>216</v>
      </c>
      <c r="N75" s="17">
        <v>882</v>
      </c>
      <c r="O75" s="17">
        <v>882</v>
      </c>
      <c r="P75" s="58"/>
      <c r="Q75" s="7">
        <v>260</v>
      </c>
      <c r="R75" s="7">
        <v>314</v>
      </c>
      <c r="S75" s="46" t="s">
        <v>1484</v>
      </c>
      <c r="T75" s="3">
        <v>287</v>
      </c>
      <c r="U75" s="3">
        <v>322</v>
      </c>
      <c r="V75" s="102" t="s">
        <v>1890</v>
      </c>
      <c r="W75" s="172">
        <v>384</v>
      </c>
      <c r="X75" s="172">
        <v>441</v>
      </c>
      <c r="Y75" s="183" t="s">
        <v>1989</v>
      </c>
      <c r="Z75" s="111"/>
      <c r="AA75" s="111"/>
      <c r="AB75" s="111"/>
      <c r="AC75" s="111"/>
      <c r="AD75" s="111"/>
      <c r="AE75" s="111"/>
      <c r="AF75" s="111"/>
      <c r="AG75" s="111"/>
      <c r="AH75" s="111"/>
      <c r="AI75" s="111"/>
      <c r="AJ75" s="111"/>
      <c r="AK75" s="111"/>
      <c r="AL75" s="7">
        <f t="shared" ref="AL75:AL89" si="10">H75+K75+N75+Q75+T75+W75</f>
        <v>1869</v>
      </c>
      <c r="AM75" s="7">
        <f t="shared" ref="AM75:AM89" si="11">I75+L75+O75+R75+U75+X75</f>
        <v>2015</v>
      </c>
      <c r="AN75" s="18">
        <f>AL75/AM75</f>
        <v>0.92754342431761783</v>
      </c>
      <c r="AO75" s="18">
        <f>+AN75/F75</f>
        <v>0.92754342431761783</v>
      </c>
      <c r="AP75" s="7" t="s">
        <v>2096</v>
      </c>
    </row>
    <row r="76" spans="1:42" ht="15.75" hidden="1" customHeight="1" x14ac:dyDescent="0.25">
      <c r="A76" s="7">
        <v>75</v>
      </c>
      <c r="B76" s="7" t="s">
        <v>90</v>
      </c>
      <c r="C76" s="7" t="s">
        <v>118</v>
      </c>
      <c r="D76" s="7" t="s">
        <v>16</v>
      </c>
      <c r="E76" s="108" t="s">
        <v>120</v>
      </c>
      <c r="F76" s="8">
        <v>1</v>
      </c>
      <c r="G76" s="7" t="s">
        <v>18</v>
      </c>
      <c r="H76" s="7">
        <v>154</v>
      </c>
      <c r="I76" s="7">
        <v>154</v>
      </c>
      <c r="J76" s="48" t="s">
        <v>188</v>
      </c>
      <c r="K76" s="7">
        <v>441</v>
      </c>
      <c r="L76" s="7">
        <v>441</v>
      </c>
      <c r="M76" s="47" t="s">
        <v>217</v>
      </c>
      <c r="N76" s="17">
        <v>1891</v>
      </c>
      <c r="O76" s="17">
        <v>1891</v>
      </c>
      <c r="P76" s="58"/>
      <c r="Q76" s="7">
        <v>960</v>
      </c>
      <c r="R76" s="7">
        <v>999</v>
      </c>
      <c r="S76" s="46" t="s">
        <v>1485</v>
      </c>
      <c r="T76" s="3">
        <v>1392</v>
      </c>
      <c r="U76" s="3">
        <v>1478</v>
      </c>
      <c r="V76" s="102" t="s">
        <v>1891</v>
      </c>
      <c r="W76" s="172">
        <v>1552</v>
      </c>
      <c r="X76" s="172">
        <v>1642</v>
      </c>
      <c r="Y76" s="183" t="s">
        <v>1989</v>
      </c>
      <c r="Z76" s="111"/>
      <c r="AA76" s="111"/>
      <c r="AB76" s="111"/>
      <c r="AC76" s="111"/>
      <c r="AD76" s="111"/>
      <c r="AE76" s="111"/>
      <c r="AF76" s="111"/>
      <c r="AG76" s="111"/>
      <c r="AH76" s="111"/>
      <c r="AI76" s="111"/>
      <c r="AJ76" s="111"/>
      <c r="AK76" s="111"/>
      <c r="AL76" s="7">
        <f t="shared" si="10"/>
        <v>6390</v>
      </c>
      <c r="AM76" s="7">
        <f t="shared" si="11"/>
        <v>6605</v>
      </c>
      <c r="AN76" s="18">
        <f>AL76/AM76</f>
        <v>0.967448902346707</v>
      </c>
      <c r="AO76" s="18">
        <f>+AN76/F76</f>
        <v>0.967448902346707</v>
      </c>
      <c r="AP76" s="7" t="s">
        <v>2096</v>
      </c>
    </row>
    <row r="77" spans="1:42" ht="15.75" hidden="1" customHeight="1" x14ac:dyDescent="0.25">
      <c r="A77" s="7">
        <v>76</v>
      </c>
      <c r="B77" s="7" t="s">
        <v>90</v>
      </c>
      <c r="C77" s="7" t="s">
        <v>118</v>
      </c>
      <c r="D77" s="7" t="s">
        <v>16</v>
      </c>
      <c r="E77" s="108" t="s">
        <v>121</v>
      </c>
      <c r="F77" s="8">
        <v>1</v>
      </c>
      <c r="G77" s="7" t="s">
        <v>18</v>
      </c>
      <c r="H77" s="7">
        <v>8</v>
      </c>
      <c r="I77" s="7">
        <v>8</v>
      </c>
      <c r="J77" s="53" t="s">
        <v>189</v>
      </c>
      <c r="K77" s="7">
        <v>31</v>
      </c>
      <c r="L77" s="7">
        <v>31</v>
      </c>
      <c r="M77" s="47" t="s">
        <v>218</v>
      </c>
      <c r="N77" s="17">
        <v>31</v>
      </c>
      <c r="O77" s="17">
        <v>31</v>
      </c>
      <c r="P77" s="58"/>
      <c r="Q77" s="7">
        <v>9</v>
      </c>
      <c r="R77" s="7">
        <v>9</v>
      </c>
      <c r="S77" s="46" t="s">
        <v>1486</v>
      </c>
      <c r="T77" s="27">
        <v>60</v>
      </c>
      <c r="U77" s="3">
        <v>60</v>
      </c>
      <c r="V77" s="102" t="s">
        <v>1892</v>
      </c>
      <c r="W77" s="90">
        <v>33</v>
      </c>
      <c r="X77" s="90">
        <v>33</v>
      </c>
      <c r="Y77" s="136" t="s">
        <v>1990</v>
      </c>
      <c r="Z77" s="148"/>
      <c r="AA77" s="148"/>
      <c r="AB77" s="148"/>
      <c r="AC77" s="148"/>
      <c r="AD77" s="148"/>
      <c r="AE77" s="148"/>
      <c r="AF77" s="148"/>
      <c r="AG77" s="148"/>
      <c r="AH77" s="148"/>
      <c r="AI77" s="148"/>
      <c r="AJ77" s="148"/>
      <c r="AK77" s="148"/>
      <c r="AL77" s="7">
        <f t="shared" si="10"/>
        <v>172</v>
      </c>
      <c r="AM77" s="7">
        <f t="shared" si="11"/>
        <v>172</v>
      </c>
      <c r="AN77" s="18">
        <f>AL77/AM77</f>
        <v>1</v>
      </c>
      <c r="AO77" s="18">
        <f>+AN77/F77</f>
        <v>1</v>
      </c>
      <c r="AP77" s="7" t="s">
        <v>2096</v>
      </c>
    </row>
    <row r="78" spans="1:42" ht="15.75" hidden="1" customHeight="1" x14ac:dyDescent="0.25">
      <c r="A78" s="7">
        <v>77</v>
      </c>
      <c r="B78" s="7" t="s">
        <v>90</v>
      </c>
      <c r="C78" s="7" t="s">
        <v>122</v>
      </c>
      <c r="D78" s="7" t="s">
        <v>16</v>
      </c>
      <c r="E78" s="108" t="s">
        <v>123</v>
      </c>
      <c r="F78" s="7">
        <v>4</v>
      </c>
      <c r="G78" s="7" t="s">
        <v>124</v>
      </c>
      <c r="H78" s="10">
        <v>0</v>
      </c>
      <c r="I78" s="10">
        <v>0</v>
      </c>
      <c r="J78" s="56" t="s">
        <v>26</v>
      </c>
      <c r="K78" s="10">
        <v>0</v>
      </c>
      <c r="L78" s="10">
        <v>0</v>
      </c>
      <c r="M78" s="56" t="s">
        <v>26</v>
      </c>
      <c r="N78" s="7">
        <v>1</v>
      </c>
      <c r="O78" s="10">
        <v>1</v>
      </c>
      <c r="P78" s="53" t="s">
        <v>1405</v>
      </c>
      <c r="Q78" s="10">
        <v>0</v>
      </c>
      <c r="R78" s="10">
        <v>0</v>
      </c>
      <c r="S78" s="56" t="s">
        <v>26</v>
      </c>
      <c r="T78" s="97">
        <v>0</v>
      </c>
      <c r="U78" s="10">
        <v>0</v>
      </c>
      <c r="V78" s="56" t="s">
        <v>26</v>
      </c>
      <c r="W78" s="12">
        <v>1</v>
      </c>
      <c r="X78" s="165">
        <v>1</v>
      </c>
      <c r="Y78" s="54" t="s">
        <v>1991</v>
      </c>
      <c r="Z78" s="200"/>
      <c r="AA78" s="200"/>
      <c r="AB78" s="200"/>
      <c r="AC78" s="200"/>
      <c r="AD78" s="200"/>
      <c r="AE78" s="200"/>
      <c r="AF78" s="200"/>
      <c r="AG78" s="200"/>
      <c r="AH78" s="200"/>
      <c r="AI78" s="200"/>
      <c r="AJ78" s="200"/>
      <c r="AK78" s="200"/>
      <c r="AL78" s="7">
        <f t="shared" si="10"/>
        <v>2</v>
      </c>
      <c r="AM78" s="7">
        <f t="shared" si="11"/>
        <v>2</v>
      </c>
      <c r="AN78" s="18">
        <f>+AL78/AM78</f>
        <v>1</v>
      </c>
      <c r="AO78" s="18">
        <f>+AL78/F78</f>
        <v>0.5</v>
      </c>
      <c r="AP78" s="7" t="s">
        <v>2096</v>
      </c>
    </row>
    <row r="79" spans="1:42" ht="15.75" hidden="1" customHeight="1" x14ac:dyDescent="0.25">
      <c r="A79" s="7">
        <v>78</v>
      </c>
      <c r="B79" s="7" t="s">
        <v>90</v>
      </c>
      <c r="C79" s="7" t="s">
        <v>122</v>
      </c>
      <c r="D79" s="7" t="s">
        <v>16</v>
      </c>
      <c r="E79" s="108" t="s">
        <v>125</v>
      </c>
      <c r="F79" s="7">
        <v>4</v>
      </c>
      <c r="G79" s="7" t="s">
        <v>124</v>
      </c>
      <c r="H79" s="10">
        <v>0</v>
      </c>
      <c r="I79" s="10">
        <v>0</v>
      </c>
      <c r="J79" s="56" t="s">
        <v>26</v>
      </c>
      <c r="K79" s="10">
        <v>0</v>
      </c>
      <c r="L79" s="10">
        <v>0</v>
      </c>
      <c r="M79" s="56" t="s">
        <v>26</v>
      </c>
      <c r="N79" s="7">
        <v>1</v>
      </c>
      <c r="O79" s="10">
        <v>1</v>
      </c>
      <c r="P79" s="53" t="s">
        <v>1406</v>
      </c>
      <c r="Q79" s="10">
        <v>0</v>
      </c>
      <c r="R79" s="10">
        <v>0</v>
      </c>
      <c r="S79" s="56" t="s">
        <v>26</v>
      </c>
      <c r="T79" s="97">
        <v>0</v>
      </c>
      <c r="U79" s="10">
        <v>0</v>
      </c>
      <c r="V79" s="56" t="s">
        <v>26</v>
      </c>
      <c r="W79" s="12">
        <v>1</v>
      </c>
      <c r="X79" s="165">
        <v>1</v>
      </c>
      <c r="Y79" s="54" t="s">
        <v>1992</v>
      </c>
      <c r="Z79" s="200"/>
      <c r="AA79" s="200"/>
      <c r="AB79" s="200"/>
      <c r="AC79" s="200"/>
      <c r="AD79" s="200"/>
      <c r="AE79" s="200"/>
      <c r="AF79" s="200"/>
      <c r="AG79" s="200"/>
      <c r="AH79" s="200"/>
      <c r="AI79" s="200"/>
      <c r="AJ79" s="200"/>
      <c r="AK79" s="200"/>
      <c r="AL79" s="7">
        <f t="shared" si="10"/>
        <v>2</v>
      </c>
      <c r="AM79" s="7">
        <f t="shared" si="11"/>
        <v>2</v>
      </c>
      <c r="AN79" s="18">
        <f>+AL79/AM79</f>
        <v>1</v>
      </c>
      <c r="AO79" s="18">
        <f>+AL79/F79</f>
        <v>0.5</v>
      </c>
      <c r="AP79" s="7" t="s">
        <v>2096</v>
      </c>
    </row>
    <row r="80" spans="1:42" ht="15.75" hidden="1" customHeight="1" x14ac:dyDescent="0.25">
      <c r="A80" s="7">
        <v>79</v>
      </c>
      <c r="B80" s="7" t="s">
        <v>90</v>
      </c>
      <c r="C80" s="7" t="s">
        <v>126</v>
      </c>
      <c r="D80" s="7" t="s">
        <v>16</v>
      </c>
      <c r="E80" s="108" t="s">
        <v>127</v>
      </c>
      <c r="F80" s="8">
        <v>1</v>
      </c>
      <c r="G80" s="7" t="s">
        <v>18</v>
      </c>
      <c r="H80" s="7">
        <v>13</v>
      </c>
      <c r="I80" s="7">
        <v>13</v>
      </c>
      <c r="J80" s="53" t="s">
        <v>168</v>
      </c>
      <c r="K80" s="7">
        <v>40</v>
      </c>
      <c r="L80" s="7">
        <v>40</v>
      </c>
      <c r="M80" s="47" t="s">
        <v>168</v>
      </c>
      <c r="N80" s="7">
        <v>495</v>
      </c>
      <c r="O80" s="7">
        <v>495</v>
      </c>
      <c r="P80" s="58"/>
      <c r="Q80" s="7">
        <v>390</v>
      </c>
      <c r="R80" s="7">
        <v>390</v>
      </c>
      <c r="S80" s="46" t="s">
        <v>1487</v>
      </c>
      <c r="T80" s="3">
        <v>545</v>
      </c>
      <c r="U80" s="3">
        <v>545</v>
      </c>
      <c r="V80" s="46" t="s">
        <v>1487</v>
      </c>
      <c r="W80" s="3">
        <v>769</v>
      </c>
      <c r="X80" s="3">
        <v>769</v>
      </c>
      <c r="Y80" s="46" t="s">
        <v>1487</v>
      </c>
      <c r="Z80" s="46"/>
      <c r="AA80" s="46"/>
      <c r="AB80" s="46"/>
      <c r="AC80" s="46"/>
      <c r="AD80" s="46"/>
      <c r="AE80" s="46"/>
      <c r="AF80" s="46"/>
      <c r="AG80" s="46"/>
      <c r="AH80" s="46"/>
      <c r="AI80" s="46"/>
      <c r="AJ80" s="46"/>
      <c r="AK80" s="46"/>
      <c r="AL80" s="7">
        <f t="shared" si="10"/>
        <v>2252</v>
      </c>
      <c r="AM80" s="7">
        <f t="shared" si="11"/>
        <v>2252</v>
      </c>
      <c r="AN80" s="18">
        <f>AL80/AM80</f>
        <v>1</v>
      </c>
      <c r="AO80" s="18">
        <f>+AN80/F80</f>
        <v>1</v>
      </c>
      <c r="AP80" s="7" t="s">
        <v>2096</v>
      </c>
    </row>
    <row r="81" spans="1:42" ht="15.75" hidden="1" customHeight="1" x14ac:dyDescent="0.25">
      <c r="A81" s="7">
        <v>80</v>
      </c>
      <c r="B81" s="7" t="s">
        <v>90</v>
      </c>
      <c r="C81" s="7" t="s">
        <v>126</v>
      </c>
      <c r="D81" s="7" t="s">
        <v>16</v>
      </c>
      <c r="E81" s="108" t="s">
        <v>128</v>
      </c>
      <c r="F81" s="8">
        <v>1</v>
      </c>
      <c r="G81" s="7" t="s">
        <v>18</v>
      </c>
      <c r="H81" s="7">
        <v>0</v>
      </c>
      <c r="I81" s="7">
        <v>0</v>
      </c>
      <c r="J81" s="59"/>
      <c r="K81" s="7">
        <v>23</v>
      </c>
      <c r="L81" s="7">
        <v>23</v>
      </c>
      <c r="M81" s="47" t="s">
        <v>203</v>
      </c>
      <c r="N81" s="7">
        <v>407</v>
      </c>
      <c r="O81" s="7">
        <v>407</v>
      </c>
      <c r="P81" s="58"/>
      <c r="Q81" s="7">
        <v>267</v>
      </c>
      <c r="R81" s="7">
        <v>267</v>
      </c>
      <c r="S81" s="46" t="s">
        <v>1488</v>
      </c>
      <c r="T81" s="3">
        <v>433</v>
      </c>
      <c r="U81" s="3">
        <v>433</v>
      </c>
      <c r="V81" s="46" t="s">
        <v>1488</v>
      </c>
      <c r="W81" s="3">
        <v>385</v>
      </c>
      <c r="X81" s="3">
        <v>385</v>
      </c>
      <c r="Y81" s="46" t="s">
        <v>1488</v>
      </c>
      <c r="Z81" s="46"/>
      <c r="AA81" s="46"/>
      <c r="AB81" s="46"/>
      <c r="AC81" s="46"/>
      <c r="AD81" s="46"/>
      <c r="AE81" s="46"/>
      <c r="AF81" s="46"/>
      <c r="AG81" s="46"/>
      <c r="AH81" s="46"/>
      <c r="AI81" s="46"/>
      <c r="AJ81" s="46"/>
      <c r="AK81" s="46"/>
      <c r="AL81" s="7">
        <f t="shared" si="10"/>
        <v>1515</v>
      </c>
      <c r="AM81" s="7">
        <f t="shared" si="11"/>
        <v>1515</v>
      </c>
      <c r="AN81" s="18">
        <f>AL81/AM81</f>
        <v>1</v>
      </c>
      <c r="AO81" s="18">
        <f>+AN81/F81</f>
        <v>1</v>
      </c>
      <c r="AP81" s="7" t="s">
        <v>2096</v>
      </c>
    </row>
    <row r="82" spans="1:42" ht="15.75" hidden="1" customHeight="1" x14ac:dyDescent="0.25">
      <c r="A82" s="7">
        <v>81</v>
      </c>
      <c r="B82" s="7" t="s">
        <v>90</v>
      </c>
      <c r="C82" s="7" t="s">
        <v>126</v>
      </c>
      <c r="D82" s="7" t="s">
        <v>16</v>
      </c>
      <c r="E82" s="108" t="s">
        <v>129</v>
      </c>
      <c r="F82" s="8">
        <v>1</v>
      </c>
      <c r="G82" s="7" t="s">
        <v>18</v>
      </c>
      <c r="H82" s="7">
        <v>3</v>
      </c>
      <c r="I82" s="7">
        <v>3</v>
      </c>
      <c r="J82" s="53" t="s">
        <v>170</v>
      </c>
      <c r="K82" s="7">
        <v>40</v>
      </c>
      <c r="L82" s="7">
        <v>40</v>
      </c>
      <c r="M82" s="133" t="s">
        <v>204</v>
      </c>
      <c r="N82" s="7">
        <v>27</v>
      </c>
      <c r="O82" s="7">
        <v>27</v>
      </c>
      <c r="P82" s="58"/>
      <c r="Q82" s="7">
        <v>18</v>
      </c>
      <c r="R82" s="7">
        <v>18</v>
      </c>
      <c r="S82" s="46" t="s">
        <v>1489</v>
      </c>
      <c r="T82" s="27">
        <v>28</v>
      </c>
      <c r="U82" s="3">
        <v>28</v>
      </c>
      <c r="V82" s="46" t="s">
        <v>1489</v>
      </c>
      <c r="W82" s="3">
        <v>30</v>
      </c>
      <c r="X82" s="3">
        <v>30</v>
      </c>
      <c r="Y82" s="46" t="s">
        <v>1489</v>
      </c>
      <c r="Z82" s="46"/>
      <c r="AA82" s="46"/>
      <c r="AB82" s="46"/>
      <c r="AC82" s="46"/>
      <c r="AD82" s="46"/>
      <c r="AE82" s="46"/>
      <c r="AF82" s="46"/>
      <c r="AG82" s="46"/>
      <c r="AH82" s="46"/>
      <c r="AI82" s="46"/>
      <c r="AJ82" s="46"/>
      <c r="AK82" s="46"/>
      <c r="AL82" s="7">
        <f t="shared" si="10"/>
        <v>146</v>
      </c>
      <c r="AM82" s="7">
        <f t="shared" si="11"/>
        <v>146</v>
      </c>
      <c r="AN82" s="18">
        <f>AL82/AM82</f>
        <v>1</v>
      </c>
      <c r="AO82" s="18">
        <f>+AN82/F82</f>
        <v>1</v>
      </c>
      <c r="AP82" s="7" t="s">
        <v>2096</v>
      </c>
    </row>
    <row r="83" spans="1:42" ht="15.75" hidden="1" customHeight="1" x14ac:dyDescent="0.25">
      <c r="A83" s="7">
        <v>82</v>
      </c>
      <c r="B83" s="7" t="s">
        <v>90</v>
      </c>
      <c r="C83" s="7" t="s">
        <v>126</v>
      </c>
      <c r="D83" s="7" t="s">
        <v>16</v>
      </c>
      <c r="E83" s="108" t="s">
        <v>130</v>
      </c>
      <c r="F83" s="8">
        <v>1</v>
      </c>
      <c r="G83" s="7" t="s">
        <v>18</v>
      </c>
      <c r="H83" s="7">
        <v>0</v>
      </c>
      <c r="I83" s="7">
        <v>0</v>
      </c>
      <c r="J83" s="59"/>
      <c r="K83" s="7">
        <v>13</v>
      </c>
      <c r="L83" s="7">
        <v>13</v>
      </c>
      <c r="M83" s="47" t="s">
        <v>205</v>
      </c>
      <c r="N83" s="7">
        <v>12</v>
      </c>
      <c r="O83" s="7">
        <v>12</v>
      </c>
      <c r="P83" s="58"/>
      <c r="Q83" s="7">
        <v>2</v>
      </c>
      <c r="R83" s="7">
        <v>2</v>
      </c>
      <c r="S83" s="46" t="s">
        <v>1490</v>
      </c>
      <c r="T83" s="27">
        <v>10</v>
      </c>
      <c r="U83" s="3">
        <v>10</v>
      </c>
      <c r="V83" s="46" t="s">
        <v>1490</v>
      </c>
      <c r="W83" s="3">
        <v>6</v>
      </c>
      <c r="X83" s="3">
        <v>6</v>
      </c>
      <c r="Y83" s="46" t="s">
        <v>1490</v>
      </c>
      <c r="Z83" s="46"/>
      <c r="AA83" s="46"/>
      <c r="AB83" s="46"/>
      <c r="AC83" s="46"/>
      <c r="AD83" s="46"/>
      <c r="AE83" s="46"/>
      <c r="AF83" s="46"/>
      <c r="AG83" s="46"/>
      <c r="AH83" s="46"/>
      <c r="AI83" s="46"/>
      <c r="AJ83" s="46"/>
      <c r="AK83" s="46"/>
      <c r="AL83" s="7">
        <f t="shared" si="10"/>
        <v>43</v>
      </c>
      <c r="AM83" s="7">
        <f t="shared" si="11"/>
        <v>43</v>
      </c>
      <c r="AN83" s="18">
        <f>AL83/AM83</f>
        <v>1</v>
      </c>
      <c r="AO83" s="18">
        <f>+AN83/F83</f>
        <v>1</v>
      </c>
      <c r="AP83" s="7" t="s">
        <v>2096</v>
      </c>
    </row>
    <row r="84" spans="1:42" ht="15.75" hidden="1" customHeight="1" x14ac:dyDescent="0.25">
      <c r="A84" s="7">
        <v>83</v>
      </c>
      <c r="B84" s="7" t="s">
        <v>90</v>
      </c>
      <c r="C84" s="7" t="s">
        <v>131</v>
      </c>
      <c r="D84" s="7" t="s">
        <v>16</v>
      </c>
      <c r="E84" s="108" t="s">
        <v>132</v>
      </c>
      <c r="F84" s="7">
        <v>24</v>
      </c>
      <c r="G84" s="7" t="s">
        <v>54</v>
      </c>
      <c r="H84" s="7">
        <v>2</v>
      </c>
      <c r="I84" s="10">
        <v>2</v>
      </c>
      <c r="J84" s="48" t="s">
        <v>180</v>
      </c>
      <c r="K84" s="7">
        <v>2</v>
      </c>
      <c r="L84" s="10">
        <v>2</v>
      </c>
      <c r="M84" s="146" t="s">
        <v>210</v>
      </c>
      <c r="N84" s="7">
        <v>2</v>
      </c>
      <c r="O84" s="10">
        <v>2</v>
      </c>
      <c r="P84" s="58" t="s">
        <v>1407</v>
      </c>
      <c r="Q84" s="7">
        <v>2</v>
      </c>
      <c r="R84" s="7">
        <v>2</v>
      </c>
      <c r="S84" s="46" t="s">
        <v>1491</v>
      </c>
      <c r="T84" s="27">
        <v>2</v>
      </c>
      <c r="U84" s="3">
        <v>2</v>
      </c>
      <c r="V84" s="46" t="s">
        <v>1491</v>
      </c>
      <c r="W84" s="3">
        <v>2</v>
      </c>
      <c r="X84" s="3">
        <v>2</v>
      </c>
      <c r="Y84" s="102" t="s">
        <v>1491</v>
      </c>
      <c r="AL84" s="7">
        <f t="shared" si="10"/>
        <v>12</v>
      </c>
      <c r="AM84" s="7">
        <f t="shared" si="11"/>
        <v>12</v>
      </c>
      <c r="AN84" s="18">
        <f>+AL84/AM84</f>
        <v>1</v>
      </c>
      <c r="AO84" s="18">
        <f>+AL84/F84</f>
        <v>0.5</v>
      </c>
      <c r="AP84" s="7" t="s">
        <v>2096</v>
      </c>
    </row>
    <row r="85" spans="1:42" ht="15.75" hidden="1" customHeight="1" x14ac:dyDescent="0.25">
      <c r="A85" s="7">
        <v>84</v>
      </c>
      <c r="B85" s="7" t="s">
        <v>90</v>
      </c>
      <c r="C85" s="7" t="s">
        <v>131</v>
      </c>
      <c r="D85" s="7" t="s">
        <v>16</v>
      </c>
      <c r="E85" s="108" t="s">
        <v>133</v>
      </c>
      <c r="F85" s="8">
        <v>1</v>
      </c>
      <c r="G85" s="7" t="s">
        <v>18</v>
      </c>
      <c r="H85" s="7">
        <v>0</v>
      </c>
      <c r="I85" s="7">
        <v>0</v>
      </c>
      <c r="J85" s="59"/>
      <c r="K85" s="7">
        <v>11</v>
      </c>
      <c r="L85" s="7">
        <v>11</v>
      </c>
      <c r="M85" s="47" t="s">
        <v>211</v>
      </c>
      <c r="N85" s="7">
        <v>19</v>
      </c>
      <c r="O85" s="7">
        <v>19</v>
      </c>
      <c r="P85" s="58" t="s">
        <v>1408</v>
      </c>
      <c r="Q85" s="7">
        <v>3</v>
      </c>
      <c r="R85" s="7">
        <v>3</v>
      </c>
      <c r="S85" s="46" t="s">
        <v>1492</v>
      </c>
      <c r="T85" s="27">
        <v>23</v>
      </c>
      <c r="U85" s="3">
        <v>23</v>
      </c>
      <c r="V85" s="46" t="s">
        <v>1492</v>
      </c>
      <c r="W85" s="3">
        <v>34</v>
      </c>
      <c r="X85" s="3">
        <v>34</v>
      </c>
      <c r="Y85" s="46" t="s">
        <v>1492</v>
      </c>
      <c r="Z85" s="46"/>
      <c r="AA85" s="46"/>
      <c r="AB85" s="46"/>
      <c r="AC85" s="46"/>
      <c r="AD85" s="46"/>
      <c r="AE85" s="46"/>
      <c r="AF85" s="46"/>
      <c r="AG85" s="46"/>
      <c r="AH85" s="46"/>
      <c r="AI85" s="46"/>
      <c r="AJ85" s="46"/>
      <c r="AK85" s="46"/>
      <c r="AL85" s="7">
        <f t="shared" si="10"/>
        <v>90</v>
      </c>
      <c r="AM85" s="7">
        <f t="shared" si="11"/>
        <v>90</v>
      </c>
      <c r="AN85" s="18">
        <f>AL85/AM85</f>
        <v>1</v>
      </c>
      <c r="AO85" s="18">
        <f>+AN85/F85</f>
        <v>1</v>
      </c>
      <c r="AP85" s="7" t="s">
        <v>2096</v>
      </c>
    </row>
    <row r="86" spans="1:42" ht="15.75" hidden="1" customHeight="1" x14ac:dyDescent="0.25">
      <c r="A86" s="7">
        <v>85</v>
      </c>
      <c r="B86" s="7" t="s">
        <v>90</v>
      </c>
      <c r="C86" s="7" t="s">
        <v>131</v>
      </c>
      <c r="D86" s="7" t="s">
        <v>16</v>
      </c>
      <c r="E86" s="108" t="s">
        <v>1654</v>
      </c>
      <c r="F86" s="8">
        <v>1</v>
      </c>
      <c r="G86" s="7" t="s">
        <v>18</v>
      </c>
      <c r="H86" s="10">
        <v>0</v>
      </c>
      <c r="I86" s="10">
        <v>0</v>
      </c>
      <c r="J86" s="56" t="s">
        <v>26</v>
      </c>
      <c r="K86" s="10">
        <v>0</v>
      </c>
      <c r="L86" s="10">
        <v>0</v>
      </c>
      <c r="M86" s="56" t="s">
        <v>26</v>
      </c>
      <c r="N86" s="10">
        <v>0</v>
      </c>
      <c r="O86" s="10">
        <v>0</v>
      </c>
      <c r="P86" s="56" t="s">
        <v>26</v>
      </c>
      <c r="Q86" s="7">
        <v>20</v>
      </c>
      <c r="R86" s="7">
        <v>24</v>
      </c>
      <c r="S86" s="46" t="s">
        <v>1493</v>
      </c>
      <c r="T86" s="27">
        <v>0</v>
      </c>
      <c r="U86" s="3">
        <v>0</v>
      </c>
      <c r="V86" s="46" t="s">
        <v>1893</v>
      </c>
      <c r="W86" s="3">
        <v>0</v>
      </c>
      <c r="X86" s="3">
        <v>0</v>
      </c>
      <c r="Y86" s="102" t="s">
        <v>1993</v>
      </c>
      <c r="AL86" s="7">
        <f t="shared" si="10"/>
        <v>20</v>
      </c>
      <c r="AM86" s="7">
        <f t="shared" si="11"/>
        <v>24</v>
      </c>
      <c r="AN86" s="18">
        <f>AL86/AM86</f>
        <v>0.83333333333333337</v>
      </c>
      <c r="AO86" s="18">
        <f>+AN86/F86</f>
        <v>0.83333333333333337</v>
      </c>
      <c r="AP86" s="7" t="s">
        <v>2096</v>
      </c>
    </row>
    <row r="87" spans="1:42" ht="15.75" hidden="1" customHeight="1" x14ac:dyDescent="0.25">
      <c r="A87" s="7">
        <v>86</v>
      </c>
      <c r="B87" s="7" t="s">
        <v>90</v>
      </c>
      <c r="C87" s="7" t="s">
        <v>131</v>
      </c>
      <c r="D87" s="7" t="s">
        <v>16</v>
      </c>
      <c r="E87" s="108" t="s">
        <v>134</v>
      </c>
      <c r="F87" s="8">
        <v>1</v>
      </c>
      <c r="G87" s="7" t="s">
        <v>18</v>
      </c>
      <c r="H87" s="7">
        <v>15</v>
      </c>
      <c r="I87" s="7">
        <v>15</v>
      </c>
      <c r="J87" s="53" t="s">
        <v>181</v>
      </c>
      <c r="K87" s="7">
        <v>23</v>
      </c>
      <c r="L87" s="7">
        <v>23</v>
      </c>
      <c r="M87" s="47" t="s">
        <v>181</v>
      </c>
      <c r="N87" s="7">
        <v>26</v>
      </c>
      <c r="O87" s="7">
        <v>26</v>
      </c>
      <c r="P87" s="58" t="s">
        <v>1409</v>
      </c>
      <c r="Q87" s="7">
        <v>32</v>
      </c>
      <c r="R87" s="7">
        <v>32</v>
      </c>
      <c r="S87" s="46" t="s">
        <v>1494</v>
      </c>
      <c r="T87" s="27">
        <v>34</v>
      </c>
      <c r="U87" s="3">
        <v>34</v>
      </c>
      <c r="V87" s="46" t="s">
        <v>1894</v>
      </c>
      <c r="W87" s="3">
        <v>24</v>
      </c>
      <c r="X87" s="3">
        <v>24</v>
      </c>
      <c r="Y87" s="102" t="s">
        <v>1894</v>
      </c>
      <c r="AL87" s="7">
        <f t="shared" si="10"/>
        <v>154</v>
      </c>
      <c r="AM87" s="7">
        <f t="shared" si="11"/>
        <v>154</v>
      </c>
      <c r="AN87" s="18">
        <f>AL87/AM87</f>
        <v>1</v>
      </c>
      <c r="AO87" s="18">
        <f>+AN87/F87</f>
        <v>1</v>
      </c>
      <c r="AP87" s="7" t="s">
        <v>2096</v>
      </c>
    </row>
    <row r="88" spans="1:42" ht="15.75" hidden="1" customHeight="1" x14ac:dyDescent="0.25">
      <c r="A88" s="7">
        <v>87</v>
      </c>
      <c r="B88" s="7" t="s">
        <v>90</v>
      </c>
      <c r="C88" s="7" t="s">
        <v>131</v>
      </c>
      <c r="D88" s="7" t="s">
        <v>16</v>
      </c>
      <c r="E88" s="108" t="s">
        <v>135</v>
      </c>
      <c r="F88" s="7">
        <v>24</v>
      </c>
      <c r="G88" s="7" t="s">
        <v>136</v>
      </c>
      <c r="H88" s="7">
        <v>2</v>
      </c>
      <c r="I88" s="10">
        <v>2</v>
      </c>
      <c r="J88" s="133" t="s">
        <v>182</v>
      </c>
      <c r="K88" s="7">
        <v>2</v>
      </c>
      <c r="L88" s="10">
        <v>2</v>
      </c>
      <c r="M88" s="47" t="s">
        <v>182</v>
      </c>
      <c r="N88" s="7">
        <v>2</v>
      </c>
      <c r="O88" s="10">
        <v>2</v>
      </c>
      <c r="P88" s="58" t="s">
        <v>1410</v>
      </c>
      <c r="Q88" s="7">
        <v>2</v>
      </c>
      <c r="R88" s="7">
        <v>2</v>
      </c>
      <c r="S88" s="46" t="s">
        <v>1410</v>
      </c>
      <c r="T88" s="27">
        <v>2</v>
      </c>
      <c r="U88" s="3">
        <v>2</v>
      </c>
      <c r="V88" s="102" t="s">
        <v>1410</v>
      </c>
      <c r="W88" s="3">
        <v>2</v>
      </c>
      <c r="X88" s="3">
        <v>2</v>
      </c>
      <c r="Y88" s="102" t="s">
        <v>1410</v>
      </c>
      <c r="AL88" s="7">
        <f t="shared" si="10"/>
        <v>12</v>
      </c>
      <c r="AM88" s="7">
        <f t="shared" si="11"/>
        <v>12</v>
      </c>
      <c r="AN88" s="18">
        <f>+AL88/AM88</f>
        <v>1</v>
      </c>
      <c r="AO88" s="18">
        <f>+AL88/F88</f>
        <v>0.5</v>
      </c>
      <c r="AP88" s="7" t="s">
        <v>2096</v>
      </c>
    </row>
    <row r="89" spans="1:42" ht="15.75" hidden="1" customHeight="1" x14ac:dyDescent="0.25">
      <c r="A89" s="7">
        <v>88</v>
      </c>
      <c r="B89" s="7" t="s">
        <v>90</v>
      </c>
      <c r="C89" s="7" t="s">
        <v>137</v>
      </c>
      <c r="D89" s="7" t="s">
        <v>16</v>
      </c>
      <c r="E89" s="108" t="s">
        <v>138</v>
      </c>
      <c r="F89" s="8">
        <v>1</v>
      </c>
      <c r="G89" s="7" t="s">
        <v>18</v>
      </c>
      <c r="H89" s="17">
        <v>1</v>
      </c>
      <c r="I89" s="17">
        <v>2</v>
      </c>
      <c r="J89" s="47" t="s">
        <v>169</v>
      </c>
      <c r="K89" s="7">
        <v>1</v>
      </c>
      <c r="L89" s="7">
        <v>1</v>
      </c>
      <c r="M89" s="47" t="s">
        <v>201</v>
      </c>
      <c r="N89" s="7">
        <v>2</v>
      </c>
      <c r="O89" s="7">
        <v>2</v>
      </c>
      <c r="P89" s="58" t="s">
        <v>1411</v>
      </c>
      <c r="Q89" s="7">
        <v>3</v>
      </c>
      <c r="R89" s="7">
        <v>2</v>
      </c>
      <c r="S89" s="46" t="s">
        <v>1495</v>
      </c>
      <c r="T89" s="27">
        <v>2</v>
      </c>
      <c r="U89" s="3">
        <v>4</v>
      </c>
      <c r="V89" s="102" t="s">
        <v>1895</v>
      </c>
      <c r="W89" s="3">
        <v>2</v>
      </c>
      <c r="X89" s="3">
        <v>2</v>
      </c>
      <c r="Y89" s="102" t="s">
        <v>1895</v>
      </c>
      <c r="AL89" s="7">
        <f t="shared" si="10"/>
        <v>11</v>
      </c>
      <c r="AM89" s="7">
        <f t="shared" si="11"/>
        <v>13</v>
      </c>
      <c r="AN89" s="18">
        <f>AL89/AM89</f>
        <v>0.84615384615384615</v>
      </c>
      <c r="AO89" s="18">
        <f>+AN89/F89</f>
        <v>0.84615384615384615</v>
      </c>
      <c r="AP89" s="7" t="s">
        <v>2096</v>
      </c>
    </row>
    <row r="90" spans="1:42" ht="15.75" hidden="1" customHeight="1" x14ac:dyDescent="0.25">
      <c r="A90" s="7">
        <v>89</v>
      </c>
      <c r="B90" s="7" t="s">
        <v>90</v>
      </c>
      <c r="C90" s="7" t="s">
        <v>137</v>
      </c>
      <c r="D90" s="7" t="s">
        <v>16</v>
      </c>
      <c r="E90" s="108" t="s">
        <v>139</v>
      </c>
      <c r="F90" s="7">
        <v>1</v>
      </c>
      <c r="G90" s="7" t="s">
        <v>89</v>
      </c>
      <c r="H90" s="10">
        <v>1</v>
      </c>
      <c r="I90" s="10">
        <v>1</v>
      </c>
      <c r="J90" s="146" t="s">
        <v>1470</v>
      </c>
      <c r="K90" s="10">
        <v>0</v>
      </c>
      <c r="L90" s="10">
        <v>0</v>
      </c>
      <c r="M90" s="56" t="s">
        <v>26</v>
      </c>
      <c r="N90" s="10">
        <v>0</v>
      </c>
      <c r="O90" s="10">
        <v>0</v>
      </c>
      <c r="P90" s="56" t="s">
        <v>26</v>
      </c>
      <c r="Q90" s="7" t="s">
        <v>1653</v>
      </c>
      <c r="R90" s="7" t="s">
        <v>1653</v>
      </c>
      <c r="S90" s="46" t="s">
        <v>1653</v>
      </c>
      <c r="T90" s="27">
        <v>0</v>
      </c>
      <c r="U90" s="3">
        <v>0</v>
      </c>
      <c r="V90" s="56" t="s">
        <v>26</v>
      </c>
      <c r="W90" s="3">
        <v>0</v>
      </c>
      <c r="X90" s="3">
        <v>0</v>
      </c>
      <c r="Y90" s="102" t="s">
        <v>1994</v>
      </c>
      <c r="AL90" s="33">
        <f>H90+K90+N90</f>
        <v>1</v>
      </c>
      <c r="AM90" s="33">
        <f>I90+L90+O90</f>
        <v>1</v>
      </c>
      <c r="AN90" s="42">
        <f>+AL90/AM90</f>
        <v>1</v>
      </c>
      <c r="AO90" s="42">
        <f>+AL90/F90</f>
        <v>1</v>
      </c>
      <c r="AP90" s="7" t="s">
        <v>2096</v>
      </c>
    </row>
    <row r="91" spans="1:42" ht="15.75" hidden="1" customHeight="1" x14ac:dyDescent="0.25">
      <c r="A91" s="7">
        <v>90</v>
      </c>
      <c r="B91" s="7" t="s">
        <v>90</v>
      </c>
      <c r="C91" s="7" t="s">
        <v>137</v>
      </c>
      <c r="D91" s="7" t="s">
        <v>16</v>
      </c>
      <c r="E91" s="108" t="s">
        <v>140</v>
      </c>
      <c r="F91" s="8">
        <v>1</v>
      </c>
      <c r="G91" s="7" t="s">
        <v>18</v>
      </c>
      <c r="H91" s="7">
        <v>19</v>
      </c>
      <c r="I91" s="7">
        <v>19</v>
      </c>
      <c r="J91" s="47" t="s">
        <v>165</v>
      </c>
      <c r="K91" s="7">
        <v>9</v>
      </c>
      <c r="L91" s="7">
        <v>9</v>
      </c>
      <c r="M91" s="47" t="s">
        <v>165</v>
      </c>
      <c r="N91" s="7">
        <v>20</v>
      </c>
      <c r="O91" s="7">
        <v>20</v>
      </c>
      <c r="P91" s="58" t="s">
        <v>1412</v>
      </c>
      <c r="Q91" s="7">
        <v>6</v>
      </c>
      <c r="R91" s="7">
        <v>6</v>
      </c>
      <c r="S91" s="46" t="s">
        <v>1496</v>
      </c>
      <c r="T91" s="27">
        <v>9</v>
      </c>
      <c r="U91" s="3">
        <v>9</v>
      </c>
      <c r="V91" s="102" t="s">
        <v>1412</v>
      </c>
      <c r="W91" s="3">
        <v>3</v>
      </c>
      <c r="X91" s="3">
        <v>3</v>
      </c>
      <c r="Y91" s="102" t="s">
        <v>1412</v>
      </c>
      <c r="AL91" s="7">
        <f t="shared" ref="AL91:AL110" si="12">H91+K91+N91+Q91+T91+W91</f>
        <v>66</v>
      </c>
      <c r="AM91" s="7">
        <f t="shared" ref="AM91:AM110" si="13">I91+L91+O91+R91+U91+X91</f>
        <v>66</v>
      </c>
      <c r="AN91" s="18">
        <f t="shared" ref="AN91:AN108" si="14">AL91/AM91</f>
        <v>1</v>
      </c>
      <c r="AO91" s="18">
        <f t="shared" ref="AO91:AO108" si="15">+AN91/F91</f>
        <v>1</v>
      </c>
      <c r="AP91" s="7" t="s">
        <v>2096</v>
      </c>
    </row>
    <row r="92" spans="1:42" ht="15.75" hidden="1" customHeight="1" x14ac:dyDescent="0.25">
      <c r="A92" s="7">
        <v>91</v>
      </c>
      <c r="B92" s="7" t="s">
        <v>90</v>
      </c>
      <c r="C92" s="7" t="s">
        <v>137</v>
      </c>
      <c r="D92" s="7" t="s">
        <v>16</v>
      </c>
      <c r="E92" s="108" t="s">
        <v>141</v>
      </c>
      <c r="F92" s="8">
        <v>1</v>
      </c>
      <c r="G92" s="7" t="s">
        <v>18</v>
      </c>
      <c r="H92" s="7">
        <v>15</v>
      </c>
      <c r="I92" s="7">
        <v>15</v>
      </c>
      <c r="J92" s="47" t="s">
        <v>166</v>
      </c>
      <c r="K92" s="7">
        <v>104</v>
      </c>
      <c r="L92" s="7">
        <v>104</v>
      </c>
      <c r="M92" s="47" t="s">
        <v>202</v>
      </c>
      <c r="N92" s="17">
        <v>241</v>
      </c>
      <c r="O92" s="17">
        <v>241</v>
      </c>
      <c r="P92" s="58"/>
      <c r="Q92" s="7">
        <v>190</v>
      </c>
      <c r="R92" s="7">
        <v>190</v>
      </c>
      <c r="S92" s="46" t="s">
        <v>1497</v>
      </c>
      <c r="T92" s="27">
        <v>180</v>
      </c>
      <c r="U92" s="3">
        <v>180</v>
      </c>
      <c r="V92" s="46" t="s">
        <v>1497</v>
      </c>
      <c r="W92" s="3">
        <v>116</v>
      </c>
      <c r="X92" s="3">
        <v>116</v>
      </c>
      <c r="Y92" s="46" t="s">
        <v>1497</v>
      </c>
      <c r="Z92" s="46"/>
      <c r="AA92" s="46"/>
      <c r="AB92" s="46"/>
      <c r="AC92" s="46"/>
      <c r="AD92" s="46"/>
      <c r="AE92" s="46"/>
      <c r="AF92" s="46"/>
      <c r="AG92" s="46"/>
      <c r="AH92" s="46"/>
      <c r="AI92" s="46"/>
      <c r="AJ92" s="46"/>
      <c r="AK92" s="46"/>
      <c r="AL92" s="7">
        <f t="shared" si="12"/>
        <v>846</v>
      </c>
      <c r="AM92" s="7">
        <f t="shared" si="13"/>
        <v>846</v>
      </c>
      <c r="AN92" s="18">
        <f t="shared" si="14"/>
        <v>1</v>
      </c>
      <c r="AO92" s="18">
        <f t="shared" si="15"/>
        <v>1</v>
      </c>
      <c r="AP92" s="7" t="s">
        <v>2096</v>
      </c>
    </row>
    <row r="93" spans="1:42" ht="15.75" hidden="1" customHeight="1" x14ac:dyDescent="0.25">
      <c r="A93" s="7">
        <v>92</v>
      </c>
      <c r="B93" s="7" t="s">
        <v>90</v>
      </c>
      <c r="C93" s="7" t="s">
        <v>137</v>
      </c>
      <c r="D93" s="7" t="s">
        <v>16</v>
      </c>
      <c r="E93" s="108" t="s">
        <v>142</v>
      </c>
      <c r="F93" s="8">
        <v>1</v>
      </c>
      <c r="G93" s="7" t="s">
        <v>18</v>
      </c>
      <c r="H93" s="7">
        <v>82</v>
      </c>
      <c r="I93" s="7">
        <v>82</v>
      </c>
      <c r="J93" s="47" t="s">
        <v>167</v>
      </c>
      <c r="K93" s="7">
        <v>0</v>
      </c>
      <c r="L93" s="7">
        <v>0</v>
      </c>
      <c r="M93" s="57"/>
      <c r="N93" s="7">
        <v>12</v>
      </c>
      <c r="O93" s="7">
        <v>12</v>
      </c>
      <c r="P93" s="58" t="s">
        <v>1413</v>
      </c>
      <c r="Q93" s="7">
        <v>6</v>
      </c>
      <c r="R93" s="7">
        <v>6</v>
      </c>
      <c r="S93" s="46" t="s">
        <v>1498</v>
      </c>
      <c r="T93" s="27">
        <v>13</v>
      </c>
      <c r="U93" s="3">
        <v>13</v>
      </c>
      <c r="V93" s="46" t="s">
        <v>1498</v>
      </c>
      <c r="W93" s="3">
        <v>10</v>
      </c>
      <c r="X93" s="3">
        <v>10</v>
      </c>
      <c r="Y93" s="46" t="s">
        <v>1498</v>
      </c>
      <c r="Z93" s="46"/>
      <c r="AA93" s="46"/>
      <c r="AB93" s="46"/>
      <c r="AC93" s="46"/>
      <c r="AD93" s="46"/>
      <c r="AE93" s="46"/>
      <c r="AF93" s="46"/>
      <c r="AG93" s="46"/>
      <c r="AH93" s="46"/>
      <c r="AI93" s="46"/>
      <c r="AJ93" s="46"/>
      <c r="AK93" s="46"/>
      <c r="AL93" s="7">
        <f t="shared" si="12"/>
        <v>123</v>
      </c>
      <c r="AM93" s="7">
        <f t="shared" si="13"/>
        <v>123</v>
      </c>
      <c r="AN93" s="18">
        <f t="shared" si="14"/>
        <v>1</v>
      </c>
      <c r="AO93" s="18">
        <f t="shared" si="15"/>
        <v>1</v>
      </c>
      <c r="AP93" s="7" t="s">
        <v>2096</v>
      </c>
    </row>
    <row r="94" spans="1:42" ht="15.75" hidden="1" customHeight="1" x14ac:dyDescent="0.25">
      <c r="A94" s="7">
        <v>93</v>
      </c>
      <c r="B94" s="7" t="s">
        <v>90</v>
      </c>
      <c r="C94" s="7" t="s">
        <v>143</v>
      </c>
      <c r="D94" s="7" t="s">
        <v>16</v>
      </c>
      <c r="E94" s="108" t="s">
        <v>144</v>
      </c>
      <c r="F94" s="8">
        <v>1</v>
      </c>
      <c r="G94" s="7" t="s">
        <v>18</v>
      </c>
      <c r="H94" s="17">
        <v>75</v>
      </c>
      <c r="I94" s="17">
        <v>79</v>
      </c>
      <c r="J94" s="47" t="s">
        <v>171</v>
      </c>
      <c r="K94" s="7">
        <v>82</v>
      </c>
      <c r="L94" s="7">
        <v>82</v>
      </c>
      <c r="M94" s="47" t="s">
        <v>171</v>
      </c>
      <c r="N94" s="7">
        <v>78</v>
      </c>
      <c r="O94" s="7">
        <v>78</v>
      </c>
      <c r="P94" s="58" t="s">
        <v>1414</v>
      </c>
      <c r="Q94" s="7">
        <v>37</v>
      </c>
      <c r="R94" s="7">
        <v>37</v>
      </c>
      <c r="S94" s="46" t="s">
        <v>1499</v>
      </c>
      <c r="T94" s="27">
        <v>56</v>
      </c>
      <c r="U94" s="3">
        <v>56</v>
      </c>
      <c r="V94" s="46" t="s">
        <v>1499</v>
      </c>
      <c r="W94" s="3">
        <v>78</v>
      </c>
      <c r="X94" s="3">
        <v>78</v>
      </c>
      <c r="Y94" s="46" t="s">
        <v>1499</v>
      </c>
      <c r="Z94" s="46"/>
      <c r="AA94" s="46"/>
      <c r="AB94" s="46"/>
      <c r="AC94" s="46"/>
      <c r="AD94" s="46"/>
      <c r="AE94" s="46"/>
      <c r="AF94" s="46"/>
      <c r="AG94" s="46"/>
      <c r="AH94" s="46"/>
      <c r="AI94" s="46"/>
      <c r="AJ94" s="46"/>
      <c r="AK94" s="46"/>
      <c r="AL94" s="7">
        <f t="shared" si="12"/>
        <v>406</v>
      </c>
      <c r="AM94" s="7">
        <f t="shared" si="13"/>
        <v>410</v>
      </c>
      <c r="AN94" s="18">
        <f t="shared" si="14"/>
        <v>0.99024390243902438</v>
      </c>
      <c r="AO94" s="18">
        <f t="shared" si="15"/>
        <v>0.99024390243902438</v>
      </c>
      <c r="AP94" s="7" t="s">
        <v>2096</v>
      </c>
    </row>
    <row r="95" spans="1:42" ht="15.75" hidden="1" customHeight="1" x14ac:dyDescent="0.25">
      <c r="A95" s="7">
        <v>94</v>
      </c>
      <c r="B95" s="7" t="s">
        <v>90</v>
      </c>
      <c r="C95" s="7" t="s">
        <v>143</v>
      </c>
      <c r="D95" s="7" t="s">
        <v>16</v>
      </c>
      <c r="E95" s="108" t="s">
        <v>145</v>
      </c>
      <c r="F95" s="8">
        <v>1</v>
      </c>
      <c r="G95" s="7" t="s">
        <v>18</v>
      </c>
      <c r="H95" s="7">
        <v>227</v>
      </c>
      <c r="I95" s="7">
        <v>227</v>
      </c>
      <c r="J95" s="47" t="s">
        <v>172</v>
      </c>
      <c r="K95" s="7">
        <v>211</v>
      </c>
      <c r="L95" s="7">
        <v>211</v>
      </c>
      <c r="M95" s="53" t="s">
        <v>206</v>
      </c>
      <c r="N95" s="7">
        <v>306</v>
      </c>
      <c r="O95" s="7">
        <v>306</v>
      </c>
      <c r="P95" s="58" t="s">
        <v>1415</v>
      </c>
      <c r="Q95" s="7">
        <v>283</v>
      </c>
      <c r="R95" s="7">
        <v>283</v>
      </c>
      <c r="S95" s="46" t="s">
        <v>1500</v>
      </c>
      <c r="T95" s="27">
        <v>374</v>
      </c>
      <c r="U95" s="3">
        <v>375</v>
      </c>
      <c r="V95" s="46" t="s">
        <v>1896</v>
      </c>
      <c r="W95" s="3">
        <v>357</v>
      </c>
      <c r="X95" s="3">
        <v>357</v>
      </c>
      <c r="Y95" s="46" t="s">
        <v>1896</v>
      </c>
      <c r="Z95" s="46"/>
      <c r="AA95" s="46"/>
      <c r="AB95" s="46"/>
      <c r="AC95" s="46"/>
      <c r="AD95" s="46"/>
      <c r="AE95" s="46"/>
      <c r="AF95" s="46"/>
      <c r="AG95" s="46"/>
      <c r="AH95" s="46"/>
      <c r="AI95" s="46"/>
      <c r="AJ95" s="46"/>
      <c r="AK95" s="46"/>
      <c r="AL95" s="7">
        <f t="shared" si="12"/>
        <v>1758</v>
      </c>
      <c r="AM95" s="7">
        <f t="shared" si="13"/>
        <v>1759</v>
      </c>
      <c r="AN95" s="18">
        <f t="shared" si="14"/>
        <v>0.99943149516770891</v>
      </c>
      <c r="AO95" s="18">
        <f t="shared" si="15"/>
        <v>0.99943149516770891</v>
      </c>
      <c r="AP95" s="7" t="s">
        <v>2096</v>
      </c>
    </row>
    <row r="96" spans="1:42" ht="15.75" hidden="1" customHeight="1" x14ac:dyDescent="0.25">
      <c r="A96" s="7">
        <v>95</v>
      </c>
      <c r="B96" s="7" t="s">
        <v>90</v>
      </c>
      <c r="C96" s="7" t="s">
        <v>143</v>
      </c>
      <c r="D96" s="7" t="s">
        <v>16</v>
      </c>
      <c r="E96" s="108" t="s">
        <v>146</v>
      </c>
      <c r="F96" s="8">
        <v>1</v>
      </c>
      <c r="G96" s="7" t="s">
        <v>18</v>
      </c>
      <c r="H96" s="7">
        <v>132</v>
      </c>
      <c r="I96" s="7">
        <v>132</v>
      </c>
      <c r="J96" s="47" t="s">
        <v>173</v>
      </c>
      <c r="K96" s="7">
        <v>25</v>
      </c>
      <c r="L96" s="7">
        <v>25</v>
      </c>
      <c r="M96" s="47" t="s">
        <v>173</v>
      </c>
      <c r="N96" s="7">
        <v>72</v>
      </c>
      <c r="O96" s="7">
        <v>72</v>
      </c>
      <c r="P96" s="58" t="s">
        <v>1416</v>
      </c>
      <c r="Q96" s="7">
        <v>73</v>
      </c>
      <c r="R96" s="7">
        <v>73</v>
      </c>
      <c r="S96" s="46" t="s">
        <v>1501</v>
      </c>
      <c r="T96" s="27">
        <v>249</v>
      </c>
      <c r="U96" s="3">
        <v>249</v>
      </c>
      <c r="V96" s="46" t="s">
        <v>1501</v>
      </c>
      <c r="W96" s="3">
        <v>296</v>
      </c>
      <c r="X96" s="3">
        <v>296</v>
      </c>
      <c r="Y96" s="46" t="s">
        <v>1501</v>
      </c>
      <c r="Z96" s="46"/>
      <c r="AA96" s="46"/>
      <c r="AB96" s="46"/>
      <c r="AC96" s="46"/>
      <c r="AD96" s="46"/>
      <c r="AE96" s="46"/>
      <c r="AF96" s="46"/>
      <c r="AG96" s="46"/>
      <c r="AH96" s="46"/>
      <c r="AI96" s="46"/>
      <c r="AJ96" s="46"/>
      <c r="AK96" s="46"/>
      <c r="AL96" s="7">
        <f t="shared" si="12"/>
        <v>847</v>
      </c>
      <c r="AM96" s="7">
        <f t="shared" si="13"/>
        <v>847</v>
      </c>
      <c r="AN96" s="18">
        <f t="shared" si="14"/>
        <v>1</v>
      </c>
      <c r="AO96" s="18">
        <f t="shared" si="15"/>
        <v>1</v>
      </c>
      <c r="AP96" s="7" t="s">
        <v>2096</v>
      </c>
    </row>
    <row r="97" spans="1:42" ht="15.75" hidden="1" customHeight="1" x14ac:dyDescent="0.25">
      <c r="A97" s="7">
        <v>96</v>
      </c>
      <c r="B97" s="7" t="s">
        <v>90</v>
      </c>
      <c r="C97" s="7" t="s">
        <v>143</v>
      </c>
      <c r="D97" s="7" t="s">
        <v>16</v>
      </c>
      <c r="E97" s="108" t="s">
        <v>147</v>
      </c>
      <c r="F97" s="8">
        <v>1</v>
      </c>
      <c r="G97" s="7" t="s">
        <v>18</v>
      </c>
      <c r="H97" s="11">
        <v>18</v>
      </c>
      <c r="I97" s="7">
        <v>18</v>
      </c>
      <c r="J97" s="47" t="s">
        <v>174</v>
      </c>
      <c r="K97" s="7">
        <v>243</v>
      </c>
      <c r="L97" s="7">
        <v>243</v>
      </c>
      <c r="M97" s="47" t="s">
        <v>207</v>
      </c>
      <c r="N97" s="7">
        <v>126</v>
      </c>
      <c r="O97" s="7">
        <v>126</v>
      </c>
      <c r="P97" s="58" t="s">
        <v>1417</v>
      </c>
      <c r="Q97" s="7">
        <v>32</v>
      </c>
      <c r="R97" s="7">
        <v>32</v>
      </c>
      <c r="S97" s="46" t="s">
        <v>1502</v>
      </c>
      <c r="T97" s="27">
        <v>249</v>
      </c>
      <c r="U97" s="3">
        <v>250</v>
      </c>
      <c r="V97" s="46" t="s">
        <v>1502</v>
      </c>
      <c r="W97" s="3">
        <v>75</v>
      </c>
      <c r="X97" s="3">
        <v>75</v>
      </c>
      <c r="Y97" s="46" t="s">
        <v>1502</v>
      </c>
      <c r="Z97" s="46"/>
      <c r="AA97" s="46"/>
      <c r="AB97" s="46"/>
      <c r="AC97" s="46"/>
      <c r="AD97" s="46"/>
      <c r="AE97" s="46"/>
      <c r="AF97" s="46"/>
      <c r="AG97" s="46"/>
      <c r="AH97" s="46"/>
      <c r="AI97" s="46"/>
      <c r="AJ97" s="46"/>
      <c r="AK97" s="46"/>
      <c r="AL97" s="7">
        <f t="shared" si="12"/>
        <v>743</v>
      </c>
      <c r="AM97" s="7">
        <f t="shared" si="13"/>
        <v>744</v>
      </c>
      <c r="AN97" s="18">
        <f t="shared" si="14"/>
        <v>0.99865591397849462</v>
      </c>
      <c r="AO97" s="18">
        <f t="shared" si="15"/>
        <v>0.99865591397849462</v>
      </c>
      <c r="AP97" s="7" t="s">
        <v>2096</v>
      </c>
    </row>
    <row r="98" spans="1:42" ht="15.75" hidden="1" customHeight="1" x14ac:dyDescent="0.25">
      <c r="A98" s="7">
        <v>97</v>
      </c>
      <c r="B98" s="7" t="s">
        <v>90</v>
      </c>
      <c r="C98" s="7" t="s">
        <v>143</v>
      </c>
      <c r="D98" s="7" t="s">
        <v>16</v>
      </c>
      <c r="E98" s="108" t="s">
        <v>148</v>
      </c>
      <c r="F98" s="8">
        <v>1</v>
      </c>
      <c r="G98" s="7" t="s">
        <v>18</v>
      </c>
      <c r="H98" s="7">
        <v>1</v>
      </c>
      <c r="I98" s="7">
        <v>1</v>
      </c>
      <c r="J98" s="47" t="s">
        <v>175</v>
      </c>
      <c r="K98" s="7">
        <v>3</v>
      </c>
      <c r="L98" s="7">
        <v>3</v>
      </c>
      <c r="M98" s="53" t="s">
        <v>175</v>
      </c>
      <c r="N98" s="7">
        <v>5</v>
      </c>
      <c r="O98" s="7">
        <v>5</v>
      </c>
      <c r="P98" s="58" t="s">
        <v>1418</v>
      </c>
      <c r="Q98" s="7">
        <v>6</v>
      </c>
      <c r="R98" s="7">
        <v>6</v>
      </c>
      <c r="S98" s="46" t="s">
        <v>1503</v>
      </c>
      <c r="T98" s="27">
        <v>4</v>
      </c>
      <c r="U98" s="3">
        <v>4</v>
      </c>
      <c r="V98" s="46" t="s">
        <v>1503</v>
      </c>
      <c r="W98" s="3">
        <v>4</v>
      </c>
      <c r="X98" s="3">
        <v>4</v>
      </c>
      <c r="Y98" s="46" t="s">
        <v>1503</v>
      </c>
      <c r="Z98" s="46"/>
      <c r="AA98" s="46"/>
      <c r="AB98" s="46"/>
      <c r="AC98" s="46"/>
      <c r="AD98" s="46"/>
      <c r="AE98" s="46"/>
      <c r="AF98" s="46"/>
      <c r="AG98" s="46"/>
      <c r="AH98" s="46"/>
      <c r="AI98" s="46"/>
      <c r="AJ98" s="46"/>
      <c r="AK98" s="46"/>
      <c r="AL98" s="7">
        <f t="shared" si="12"/>
        <v>23</v>
      </c>
      <c r="AM98" s="7">
        <f t="shared" si="13"/>
        <v>23</v>
      </c>
      <c r="AN98" s="18">
        <f t="shared" si="14"/>
        <v>1</v>
      </c>
      <c r="AO98" s="18">
        <f t="shared" si="15"/>
        <v>1</v>
      </c>
      <c r="AP98" s="7" t="s">
        <v>2096</v>
      </c>
    </row>
    <row r="99" spans="1:42" ht="15.75" hidden="1" customHeight="1" x14ac:dyDescent="0.25">
      <c r="A99" s="7">
        <v>98</v>
      </c>
      <c r="B99" s="7" t="s">
        <v>90</v>
      </c>
      <c r="C99" s="7" t="s">
        <v>149</v>
      </c>
      <c r="D99" s="7" t="s">
        <v>16</v>
      </c>
      <c r="E99" s="108" t="s">
        <v>150</v>
      </c>
      <c r="F99" s="8">
        <v>1</v>
      </c>
      <c r="G99" s="7" t="s">
        <v>18</v>
      </c>
      <c r="H99" s="7">
        <v>322</v>
      </c>
      <c r="I99" s="7">
        <v>322</v>
      </c>
      <c r="J99" s="48" t="s">
        <v>176</v>
      </c>
      <c r="K99" s="7">
        <v>427</v>
      </c>
      <c r="L99" s="7">
        <v>427</v>
      </c>
      <c r="M99" s="47" t="s">
        <v>176</v>
      </c>
      <c r="N99" s="7">
        <v>379</v>
      </c>
      <c r="O99" s="7">
        <v>379</v>
      </c>
      <c r="P99" s="58" t="s">
        <v>1419</v>
      </c>
      <c r="Q99" s="7">
        <v>423</v>
      </c>
      <c r="R99" s="7">
        <v>423</v>
      </c>
      <c r="S99" s="46" t="s">
        <v>1504</v>
      </c>
      <c r="T99" s="27">
        <v>495</v>
      </c>
      <c r="U99" s="3">
        <v>495</v>
      </c>
      <c r="V99" s="102" t="s">
        <v>1897</v>
      </c>
      <c r="W99" s="3">
        <v>848</v>
      </c>
      <c r="X99" s="3">
        <v>848</v>
      </c>
      <c r="Y99" s="102" t="s">
        <v>1995</v>
      </c>
      <c r="AL99" s="7">
        <f t="shared" si="12"/>
        <v>2894</v>
      </c>
      <c r="AM99" s="7">
        <f t="shared" si="13"/>
        <v>2894</v>
      </c>
      <c r="AN99" s="18">
        <f t="shared" si="14"/>
        <v>1</v>
      </c>
      <c r="AO99" s="18">
        <f t="shared" si="15"/>
        <v>1</v>
      </c>
      <c r="AP99" s="7" t="s">
        <v>2096</v>
      </c>
    </row>
    <row r="100" spans="1:42" ht="15.75" hidden="1" customHeight="1" x14ac:dyDescent="0.25">
      <c r="A100" s="7">
        <v>99</v>
      </c>
      <c r="B100" s="7" t="s">
        <v>90</v>
      </c>
      <c r="C100" s="7" t="s">
        <v>149</v>
      </c>
      <c r="D100" s="7" t="s">
        <v>16</v>
      </c>
      <c r="E100" s="108" t="s">
        <v>151</v>
      </c>
      <c r="F100" s="8">
        <v>1</v>
      </c>
      <c r="G100" s="7" t="s">
        <v>18</v>
      </c>
      <c r="H100" s="7">
        <v>51</v>
      </c>
      <c r="I100" s="7">
        <v>51</v>
      </c>
      <c r="J100" s="47" t="s">
        <v>177</v>
      </c>
      <c r="K100" s="7">
        <v>63</v>
      </c>
      <c r="L100" s="7">
        <v>63</v>
      </c>
      <c r="M100" s="47" t="s">
        <v>208</v>
      </c>
      <c r="N100" s="7">
        <v>335</v>
      </c>
      <c r="O100" s="7">
        <v>335</v>
      </c>
      <c r="P100" s="48" t="s">
        <v>1420</v>
      </c>
      <c r="Q100" s="7">
        <v>130</v>
      </c>
      <c r="R100" s="7">
        <v>130</v>
      </c>
      <c r="S100" s="46" t="s">
        <v>1505</v>
      </c>
      <c r="T100" s="27">
        <v>49</v>
      </c>
      <c r="U100" s="3">
        <v>49</v>
      </c>
      <c r="V100" s="102" t="s">
        <v>1898</v>
      </c>
      <c r="W100" s="3">
        <v>45</v>
      </c>
      <c r="X100" s="3">
        <v>45</v>
      </c>
      <c r="Y100" s="102" t="s">
        <v>1996</v>
      </c>
      <c r="AL100" s="7">
        <f t="shared" si="12"/>
        <v>673</v>
      </c>
      <c r="AM100" s="7">
        <f t="shared" si="13"/>
        <v>673</v>
      </c>
      <c r="AN100" s="18">
        <f t="shared" si="14"/>
        <v>1</v>
      </c>
      <c r="AO100" s="18">
        <f t="shared" si="15"/>
        <v>1</v>
      </c>
      <c r="AP100" s="7" t="s">
        <v>2096</v>
      </c>
    </row>
    <row r="101" spans="1:42" ht="15.75" hidden="1" customHeight="1" x14ac:dyDescent="0.25">
      <c r="A101" s="7">
        <v>100</v>
      </c>
      <c r="B101" s="7" t="s">
        <v>90</v>
      </c>
      <c r="C101" s="7" t="s">
        <v>149</v>
      </c>
      <c r="D101" s="7" t="s">
        <v>16</v>
      </c>
      <c r="E101" s="108" t="s">
        <v>152</v>
      </c>
      <c r="F101" s="8">
        <v>1</v>
      </c>
      <c r="G101" s="7" t="s">
        <v>18</v>
      </c>
      <c r="H101" s="7">
        <v>1</v>
      </c>
      <c r="I101" s="7">
        <v>1</v>
      </c>
      <c r="J101" s="47" t="s">
        <v>178</v>
      </c>
      <c r="K101" s="7">
        <v>10</v>
      </c>
      <c r="L101" s="7">
        <v>10</v>
      </c>
      <c r="M101" s="47" t="s">
        <v>209</v>
      </c>
      <c r="N101" s="7">
        <v>7</v>
      </c>
      <c r="O101" s="7">
        <v>7</v>
      </c>
      <c r="P101" s="48" t="s">
        <v>1421</v>
      </c>
      <c r="Q101" s="7">
        <v>4</v>
      </c>
      <c r="R101" s="7">
        <v>4</v>
      </c>
      <c r="S101" s="46" t="s">
        <v>1506</v>
      </c>
      <c r="T101" s="27">
        <v>0</v>
      </c>
      <c r="U101" s="3">
        <v>0</v>
      </c>
      <c r="V101" s="102" t="s">
        <v>1899</v>
      </c>
      <c r="W101" s="3">
        <v>44</v>
      </c>
      <c r="X101" s="3">
        <v>44</v>
      </c>
      <c r="Y101" s="102" t="s">
        <v>1997</v>
      </c>
      <c r="AL101" s="7">
        <f t="shared" si="12"/>
        <v>66</v>
      </c>
      <c r="AM101" s="7">
        <f t="shared" si="13"/>
        <v>66</v>
      </c>
      <c r="AN101" s="18">
        <f t="shared" si="14"/>
        <v>1</v>
      </c>
      <c r="AO101" s="18">
        <f t="shared" si="15"/>
        <v>1</v>
      </c>
      <c r="AP101" s="7" t="s">
        <v>2096</v>
      </c>
    </row>
    <row r="102" spans="1:42" ht="15.75" hidden="1" customHeight="1" x14ac:dyDescent="0.25">
      <c r="A102" s="7">
        <v>101</v>
      </c>
      <c r="B102" s="7" t="s">
        <v>90</v>
      </c>
      <c r="C102" s="7" t="s">
        <v>149</v>
      </c>
      <c r="D102" s="7" t="s">
        <v>16</v>
      </c>
      <c r="E102" s="108" t="s">
        <v>153</v>
      </c>
      <c r="F102" s="8">
        <v>1</v>
      </c>
      <c r="G102" s="7" t="s">
        <v>18</v>
      </c>
      <c r="H102" s="7">
        <v>8</v>
      </c>
      <c r="I102" s="7">
        <v>8</v>
      </c>
      <c r="J102" s="47" t="s">
        <v>179</v>
      </c>
      <c r="K102" s="7">
        <v>12</v>
      </c>
      <c r="L102" s="7">
        <v>12</v>
      </c>
      <c r="M102" s="47" t="s">
        <v>179</v>
      </c>
      <c r="N102" s="7">
        <v>20</v>
      </c>
      <c r="O102" s="7">
        <v>20</v>
      </c>
      <c r="P102" s="48" t="s">
        <v>1422</v>
      </c>
      <c r="Q102" s="7">
        <v>2</v>
      </c>
      <c r="R102" s="7">
        <v>2</v>
      </c>
      <c r="S102" s="46" t="s">
        <v>1507</v>
      </c>
      <c r="T102" s="27">
        <v>22</v>
      </c>
      <c r="U102" s="3">
        <v>22</v>
      </c>
      <c r="V102" s="102" t="s">
        <v>1507</v>
      </c>
      <c r="W102" s="3">
        <v>6</v>
      </c>
      <c r="X102" s="3">
        <v>6</v>
      </c>
      <c r="Y102" s="102" t="s">
        <v>1998</v>
      </c>
      <c r="AL102" s="7">
        <f t="shared" si="12"/>
        <v>70</v>
      </c>
      <c r="AM102" s="7">
        <f t="shared" si="13"/>
        <v>70</v>
      </c>
      <c r="AN102" s="18">
        <f t="shared" si="14"/>
        <v>1</v>
      </c>
      <c r="AO102" s="18">
        <f t="shared" si="15"/>
        <v>1</v>
      </c>
      <c r="AP102" s="7" t="s">
        <v>2096</v>
      </c>
    </row>
    <row r="103" spans="1:42" ht="15.75" hidden="1" customHeight="1" x14ac:dyDescent="0.25">
      <c r="A103" s="7">
        <v>102</v>
      </c>
      <c r="B103" s="7" t="s">
        <v>90</v>
      </c>
      <c r="C103" s="7" t="s">
        <v>154</v>
      </c>
      <c r="D103" s="7" t="s">
        <v>16</v>
      </c>
      <c r="E103" s="108" t="s">
        <v>155</v>
      </c>
      <c r="F103" s="8">
        <v>1</v>
      </c>
      <c r="G103" s="7" t="s">
        <v>18</v>
      </c>
      <c r="H103" s="7">
        <v>4950</v>
      </c>
      <c r="I103" s="7">
        <v>6735</v>
      </c>
      <c r="J103" s="53" t="s">
        <v>183</v>
      </c>
      <c r="K103" s="7">
        <v>4499</v>
      </c>
      <c r="L103" s="7">
        <v>4552</v>
      </c>
      <c r="M103" s="47" t="s">
        <v>212</v>
      </c>
      <c r="N103" s="17">
        <v>4761</v>
      </c>
      <c r="O103" s="17">
        <v>4824</v>
      </c>
      <c r="P103" s="47" t="s">
        <v>1423</v>
      </c>
      <c r="Q103" s="7">
        <v>4109</v>
      </c>
      <c r="R103" s="7">
        <v>4155</v>
      </c>
      <c r="S103" s="46" t="s">
        <v>1423</v>
      </c>
      <c r="T103" s="27">
        <v>4990</v>
      </c>
      <c r="U103" s="3">
        <v>5051</v>
      </c>
      <c r="V103" s="46" t="s">
        <v>1423</v>
      </c>
      <c r="W103" s="3">
        <v>4717</v>
      </c>
      <c r="X103" s="3">
        <v>4828</v>
      </c>
      <c r="Y103" s="102" t="s">
        <v>1423</v>
      </c>
      <c r="AL103" s="7">
        <f t="shared" si="12"/>
        <v>28026</v>
      </c>
      <c r="AM103" s="7">
        <f t="shared" si="13"/>
        <v>30145</v>
      </c>
      <c r="AN103" s="18">
        <f t="shared" si="14"/>
        <v>0.92970641897495443</v>
      </c>
      <c r="AO103" s="18">
        <f t="shared" si="15"/>
        <v>0.92970641897495443</v>
      </c>
      <c r="AP103" s="7" t="s">
        <v>2096</v>
      </c>
    </row>
    <row r="104" spans="1:42" ht="15.75" hidden="1" customHeight="1" x14ac:dyDescent="0.25">
      <c r="A104" s="7">
        <v>103</v>
      </c>
      <c r="B104" s="7" t="s">
        <v>90</v>
      </c>
      <c r="C104" s="7" t="s">
        <v>154</v>
      </c>
      <c r="D104" s="7" t="s">
        <v>16</v>
      </c>
      <c r="E104" s="108" t="s">
        <v>156</v>
      </c>
      <c r="F104" s="8">
        <v>1</v>
      </c>
      <c r="G104" s="7" t="s">
        <v>18</v>
      </c>
      <c r="H104" s="7">
        <v>86</v>
      </c>
      <c r="I104" s="7">
        <v>95</v>
      </c>
      <c r="J104" s="53" t="s">
        <v>184</v>
      </c>
      <c r="K104" s="15">
        <v>96</v>
      </c>
      <c r="L104" s="7">
        <v>104</v>
      </c>
      <c r="M104" s="47" t="s">
        <v>184</v>
      </c>
      <c r="N104" s="17">
        <v>123</v>
      </c>
      <c r="O104" s="17">
        <v>129</v>
      </c>
      <c r="P104" s="47" t="s">
        <v>1424</v>
      </c>
      <c r="Q104" s="7">
        <v>88</v>
      </c>
      <c r="R104" s="7">
        <v>100</v>
      </c>
      <c r="S104" s="46" t="s">
        <v>1424</v>
      </c>
      <c r="T104" s="27">
        <v>112</v>
      </c>
      <c r="U104" s="3">
        <v>120</v>
      </c>
      <c r="V104" s="46" t="s">
        <v>1424</v>
      </c>
      <c r="W104" s="3">
        <v>112</v>
      </c>
      <c r="X104" s="3">
        <v>120</v>
      </c>
      <c r="Y104" s="102" t="s">
        <v>1424</v>
      </c>
      <c r="AL104" s="7">
        <f t="shared" si="12"/>
        <v>617</v>
      </c>
      <c r="AM104" s="7">
        <f t="shared" si="13"/>
        <v>668</v>
      </c>
      <c r="AN104" s="18">
        <f t="shared" si="14"/>
        <v>0.92365269461077848</v>
      </c>
      <c r="AO104" s="18">
        <f t="shared" si="15"/>
        <v>0.92365269461077848</v>
      </c>
      <c r="AP104" s="7" t="s">
        <v>2096</v>
      </c>
    </row>
    <row r="105" spans="1:42" ht="15.75" hidden="1" customHeight="1" x14ac:dyDescent="0.25">
      <c r="A105" s="7">
        <v>104</v>
      </c>
      <c r="B105" s="7" t="s">
        <v>90</v>
      </c>
      <c r="C105" s="7" t="s">
        <v>154</v>
      </c>
      <c r="D105" s="7" t="s">
        <v>16</v>
      </c>
      <c r="E105" s="108" t="s">
        <v>157</v>
      </c>
      <c r="F105" s="8">
        <v>1</v>
      </c>
      <c r="G105" s="7" t="s">
        <v>18</v>
      </c>
      <c r="H105" s="7">
        <v>724</v>
      </c>
      <c r="I105" s="7">
        <v>724</v>
      </c>
      <c r="J105" s="53" t="s">
        <v>185</v>
      </c>
      <c r="K105" s="7">
        <v>690</v>
      </c>
      <c r="L105" s="7">
        <v>690</v>
      </c>
      <c r="M105" s="47" t="s">
        <v>213</v>
      </c>
      <c r="N105" s="17">
        <v>421</v>
      </c>
      <c r="O105" s="17">
        <v>421</v>
      </c>
      <c r="P105" s="47" t="s">
        <v>1425</v>
      </c>
      <c r="Q105" s="7">
        <v>357</v>
      </c>
      <c r="R105" s="7">
        <v>357</v>
      </c>
      <c r="S105" s="46" t="s">
        <v>1508</v>
      </c>
      <c r="T105" s="27">
        <v>492</v>
      </c>
      <c r="U105" s="3">
        <v>492</v>
      </c>
      <c r="V105" s="46" t="s">
        <v>1508</v>
      </c>
      <c r="W105" s="3">
        <v>514</v>
      </c>
      <c r="X105" s="3">
        <v>514</v>
      </c>
      <c r="Y105" s="102" t="s">
        <v>1508</v>
      </c>
      <c r="AL105" s="7">
        <f t="shared" si="12"/>
        <v>3198</v>
      </c>
      <c r="AM105" s="7">
        <f t="shared" si="13"/>
        <v>3198</v>
      </c>
      <c r="AN105" s="18">
        <f t="shared" si="14"/>
        <v>1</v>
      </c>
      <c r="AO105" s="18">
        <f t="shared" si="15"/>
        <v>1</v>
      </c>
      <c r="AP105" s="7" t="s">
        <v>2096</v>
      </c>
    </row>
    <row r="106" spans="1:42" ht="15.75" hidden="1" customHeight="1" x14ac:dyDescent="0.25">
      <c r="A106" s="7">
        <v>105</v>
      </c>
      <c r="B106" s="7" t="s">
        <v>90</v>
      </c>
      <c r="C106" s="7" t="s">
        <v>158</v>
      </c>
      <c r="D106" s="7" t="s">
        <v>16</v>
      </c>
      <c r="E106" s="108" t="s">
        <v>159</v>
      </c>
      <c r="F106" s="8">
        <v>1</v>
      </c>
      <c r="G106" s="7" t="s">
        <v>18</v>
      </c>
      <c r="H106" s="17">
        <v>34</v>
      </c>
      <c r="I106" s="17">
        <v>41</v>
      </c>
      <c r="J106" s="48" t="s">
        <v>197</v>
      </c>
      <c r="K106" s="7">
        <v>31</v>
      </c>
      <c r="L106" s="7">
        <v>31</v>
      </c>
      <c r="M106" s="47" t="s">
        <v>226</v>
      </c>
      <c r="N106" s="7">
        <v>29</v>
      </c>
      <c r="O106" s="7">
        <v>29</v>
      </c>
      <c r="P106" s="47" t="s">
        <v>1426</v>
      </c>
      <c r="Q106" s="7">
        <v>37</v>
      </c>
      <c r="R106" s="7">
        <v>37</v>
      </c>
      <c r="S106" s="46" t="s">
        <v>1509</v>
      </c>
      <c r="T106" s="27">
        <v>38</v>
      </c>
      <c r="U106" s="3">
        <v>38</v>
      </c>
      <c r="V106" s="102" t="s">
        <v>1900</v>
      </c>
      <c r="W106" s="3">
        <v>47</v>
      </c>
      <c r="X106" s="3">
        <v>47</v>
      </c>
      <c r="Y106" s="102" t="s">
        <v>1999</v>
      </c>
      <c r="AL106" s="7">
        <f t="shared" si="12"/>
        <v>216</v>
      </c>
      <c r="AM106" s="7">
        <f t="shared" si="13"/>
        <v>223</v>
      </c>
      <c r="AN106" s="18">
        <f t="shared" si="14"/>
        <v>0.96860986547085204</v>
      </c>
      <c r="AO106" s="18">
        <f t="shared" si="15"/>
        <v>0.96860986547085204</v>
      </c>
      <c r="AP106" s="7" t="s">
        <v>2096</v>
      </c>
    </row>
    <row r="107" spans="1:42" ht="15.75" hidden="1" customHeight="1" x14ac:dyDescent="0.25">
      <c r="A107" s="7">
        <v>106</v>
      </c>
      <c r="B107" s="7" t="s">
        <v>90</v>
      </c>
      <c r="C107" s="7" t="s">
        <v>158</v>
      </c>
      <c r="D107" s="7" t="s">
        <v>16</v>
      </c>
      <c r="E107" s="108" t="s">
        <v>160</v>
      </c>
      <c r="F107" s="8">
        <v>1</v>
      </c>
      <c r="G107" s="7" t="s">
        <v>18</v>
      </c>
      <c r="H107" s="17">
        <v>44</v>
      </c>
      <c r="I107" s="17">
        <v>75</v>
      </c>
      <c r="J107" s="48" t="s">
        <v>198</v>
      </c>
      <c r="K107" s="7">
        <v>65</v>
      </c>
      <c r="L107" s="7">
        <v>65</v>
      </c>
      <c r="M107" s="47" t="s">
        <v>198</v>
      </c>
      <c r="N107" s="7">
        <v>110</v>
      </c>
      <c r="O107" s="7">
        <v>110</v>
      </c>
      <c r="P107" s="47" t="s">
        <v>1427</v>
      </c>
      <c r="Q107" s="7">
        <v>35</v>
      </c>
      <c r="R107" s="7">
        <v>35</v>
      </c>
      <c r="S107" s="46" t="s">
        <v>1510</v>
      </c>
      <c r="T107" s="27">
        <v>63</v>
      </c>
      <c r="U107" s="3">
        <v>63</v>
      </c>
      <c r="V107" s="102" t="s">
        <v>1901</v>
      </c>
      <c r="W107" s="3">
        <v>43</v>
      </c>
      <c r="X107" s="3">
        <v>43</v>
      </c>
      <c r="Y107" s="102" t="s">
        <v>2000</v>
      </c>
      <c r="AL107" s="7">
        <f t="shared" si="12"/>
        <v>360</v>
      </c>
      <c r="AM107" s="7">
        <f t="shared" si="13"/>
        <v>391</v>
      </c>
      <c r="AN107" s="18">
        <f t="shared" si="14"/>
        <v>0.92071611253196928</v>
      </c>
      <c r="AO107" s="18">
        <f t="shared" si="15"/>
        <v>0.92071611253196928</v>
      </c>
      <c r="AP107" s="7" t="s">
        <v>2096</v>
      </c>
    </row>
    <row r="108" spans="1:42" ht="15.75" hidden="1" customHeight="1" x14ac:dyDescent="0.25">
      <c r="A108" s="7">
        <v>107</v>
      </c>
      <c r="B108" s="7" t="s">
        <v>90</v>
      </c>
      <c r="C108" s="7" t="s">
        <v>158</v>
      </c>
      <c r="D108" s="7" t="s">
        <v>16</v>
      </c>
      <c r="E108" s="108" t="s">
        <v>161</v>
      </c>
      <c r="F108" s="8">
        <v>1</v>
      </c>
      <c r="G108" s="7" t="s">
        <v>18</v>
      </c>
      <c r="H108" s="7">
        <v>9</v>
      </c>
      <c r="I108" s="7">
        <v>9</v>
      </c>
      <c r="J108" s="47" t="s">
        <v>199</v>
      </c>
      <c r="K108" s="7">
        <v>4</v>
      </c>
      <c r="L108" s="7">
        <v>4</v>
      </c>
      <c r="M108" s="47" t="s">
        <v>227</v>
      </c>
      <c r="N108" s="7">
        <v>4</v>
      </c>
      <c r="O108" s="7">
        <v>4</v>
      </c>
      <c r="P108" s="48" t="s">
        <v>1428</v>
      </c>
      <c r="Q108" s="7">
        <v>17</v>
      </c>
      <c r="R108" s="7">
        <v>17</v>
      </c>
      <c r="S108" s="46" t="s">
        <v>1511</v>
      </c>
      <c r="T108" s="27">
        <v>18</v>
      </c>
      <c r="U108" s="3">
        <v>18</v>
      </c>
      <c r="V108" s="102" t="s">
        <v>1902</v>
      </c>
      <c r="W108" s="3">
        <v>4</v>
      </c>
      <c r="X108" s="3">
        <v>4</v>
      </c>
      <c r="Y108" s="102" t="s">
        <v>2001</v>
      </c>
      <c r="AL108" s="7">
        <f t="shared" si="12"/>
        <v>56</v>
      </c>
      <c r="AM108" s="7">
        <f t="shared" si="13"/>
        <v>56</v>
      </c>
      <c r="AN108" s="18">
        <f t="shared" si="14"/>
        <v>1</v>
      </c>
      <c r="AO108" s="18">
        <f t="shared" si="15"/>
        <v>1</v>
      </c>
      <c r="AP108" s="7" t="s">
        <v>2096</v>
      </c>
    </row>
    <row r="109" spans="1:42" ht="15.75" hidden="1" customHeight="1" x14ac:dyDescent="0.25">
      <c r="A109" s="7">
        <v>108</v>
      </c>
      <c r="B109" s="7" t="s">
        <v>90</v>
      </c>
      <c r="C109" s="7" t="s">
        <v>80</v>
      </c>
      <c r="D109" s="7" t="s">
        <v>16</v>
      </c>
      <c r="E109" s="108" t="s">
        <v>81</v>
      </c>
      <c r="F109" s="7">
        <v>12</v>
      </c>
      <c r="G109" s="7" t="s">
        <v>82</v>
      </c>
      <c r="H109" s="7">
        <v>1</v>
      </c>
      <c r="I109" s="10">
        <v>1</v>
      </c>
      <c r="J109" s="47" t="s">
        <v>163</v>
      </c>
      <c r="K109" s="7">
        <v>1</v>
      </c>
      <c r="L109" s="10">
        <v>1</v>
      </c>
      <c r="M109" s="47" t="s">
        <v>200</v>
      </c>
      <c r="N109" s="7">
        <v>1</v>
      </c>
      <c r="O109" s="10">
        <v>1</v>
      </c>
      <c r="P109" s="53" t="s">
        <v>1429</v>
      </c>
      <c r="Q109" s="7">
        <v>1</v>
      </c>
      <c r="R109" s="7">
        <v>1</v>
      </c>
      <c r="S109" s="46" t="s">
        <v>1429</v>
      </c>
      <c r="T109" s="27">
        <v>1</v>
      </c>
      <c r="U109" s="3">
        <v>1</v>
      </c>
      <c r="V109" s="46" t="s">
        <v>1429</v>
      </c>
      <c r="W109" s="7">
        <v>1</v>
      </c>
      <c r="X109" s="10">
        <v>1</v>
      </c>
      <c r="Y109" s="53" t="s">
        <v>1429</v>
      </c>
      <c r="Z109" s="130"/>
      <c r="AA109" s="130"/>
      <c r="AB109" s="130"/>
      <c r="AC109" s="130"/>
      <c r="AD109" s="130"/>
      <c r="AE109" s="130"/>
      <c r="AF109" s="130"/>
      <c r="AG109" s="130"/>
      <c r="AH109" s="130"/>
      <c r="AI109" s="130"/>
      <c r="AJ109" s="130"/>
      <c r="AK109" s="130"/>
      <c r="AL109" s="7">
        <f t="shared" si="12"/>
        <v>6</v>
      </c>
      <c r="AM109" s="7">
        <f t="shared" si="13"/>
        <v>6</v>
      </c>
      <c r="AN109" s="18">
        <f>+AL109/AM109</f>
        <v>1</v>
      </c>
      <c r="AO109" s="18">
        <f>+AL109/F109</f>
        <v>0.5</v>
      </c>
      <c r="AP109" s="7" t="s">
        <v>2096</v>
      </c>
    </row>
    <row r="110" spans="1:42" ht="15.75" hidden="1" customHeight="1" x14ac:dyDescent="0.25">
      <c r="A110" s="7">
        <v>109</v>
      </c>
      <c r="B110" s="7" t="s">
        <v>90</v>
      </c>
      <c r="C110" s="7" t="s">
        <v>80</v>
      </c>
      <c r="D110" s="7" t="s">
        <v>16</v>
      </c>
      <c r="E110" s="108" t="s">
        <v>84</v>
      </c>
      <c r="F110" s="8">
        <v>1</v>
      </c>
      <c r="G110" s="7" t="s">
        <v>18</v>
      </c>
      <c r="H110" s="7">
        <v>889</v>
      </c>
      <c r="I110" s="7">
        <v>889</v>
      </c>
      <c r="J110" s="47" t="s">
        <v>164</v>
      </c>
      <c r="K110" s="7">
        <v>825</v>
      </c>
      <c r="L110" s="7">
        <v>825</v>
      </c>
      <c r="M110" s="47" t="s">
        <v>164</v>
      </c>
      <c r="N110" s="7">
        <v>1002</v>
      </c>
      <c r="O110" s="7">
        <v>1002</v>
      </c>
      <c r="P110" s="133" t="s">
        <v>1430</v>
      </c>
      <c r="Q110" s="7">
        <v>495</v>
      </c>
      <c r="R110" s="7">
        <v>495</v>
      </c>
      <c r="S110" s="46" t="s">
        <v>1512</v>
      </c>
      <c r="T110" s="27">
        <v>961</v>
      </c>
      <c r="U110" s="3">
        <v>961</v>
      </c>
      <c r="V110" s="102" t="s">
        <v>1903</v>
      </c>
      <c r="W110" s="7">
        <v>1057</v>
      </c>
      <c r="X110" s="7">
        <v>1057</v>
      </c>
      <c r="Y110" s="133" t="s">
        <v>1430</v>
      </c>
      <c r="Z110" s="201"/>
      <c r="AA110" s="201"/>
      <c r="AB110" s="201"/>
      <c r="AC110" s="201"/>
      <c r="AD110" s="201"/>
      <c r="AE110" s="201"/>
      <c r="AF110" s="201"/>
      <c r="AG110" s="201"/>
      <c r="AH110" s="201"/>
      <c r="AI110" s="201"/>
      <c r="AJ110" s="201"/>
      <c r="AK110" s="201"/>
      <c r="AL110" s="7">
        <f t="shared" si="12"/>
        <v>5229</v>
      </c>
      <c r="AM110" s="7">
        <f t="shared" si="13"/>
        <v>5229</v>
      </c>
      <c r="AN110" s="18">
        <f>AL110/AM110</f>
        <v>1</v>
      </c>
      <c r="AO110" s="18">
        <f>+AN110/F110</f>
        <v>1</v>
      </c>
      <c r="AP110" s="7" t="s">
        <v>2096</v>
      </c>
    </row>
    <row r="111" spans="1:42" ht="15.75" hidden="1" customHeight="1" x14ac:dyDescent="0.25">
      <c r="A111" s="7">
        <v>110</v>
      </c>
      <c r="B111" s="7" t="s">
        <v>90</v>
      </c>
      <c r="C111" s="7" t="s">
        <v>80</v>
      </c>
      <c r="D111" s="7" t="s">
        <v>16</v>
      </c>
      <c r="E111" s="46" t="s">
        <v>162</v>
      </c>
      <c r="F111" s="7">
        <v>1</v>
      </c>
      <c r="G111" s="7" t="s">
        <v>89</v>
      </c>
      <c r="H111" s="10">
        <v>0</v>
      </c>
      <c r="I111" s="10">
        <v>0</v>
      </c>
      <c r="J111" s="56" t="s">
        <v>26</v>
      </c>
      <c r="K111" s="10">
        <v>0</v>
      </c>
      <c r="L111" s="10">
        <v>0</v>
      </c>
      <c r="M111" s="56" t="s">
        <v>26</v>
      </c>
      <c r="N111" s="10">
        <v>0</v>
      </c>
      <c r="O111" s="10">
        <v>0</v>
      </c>
      <c r="P111" s="56" t="s">
        <v>26</v>
      </c>
      <c r="Q111" s="10">
        <v>0</v>
      </c>
      <c r="R111" s="10">
        <v>0</v>
      </c>
      <c r="S111" s="56" t="s">
        <v>26</v>
      </c>
      <c r="T111" s="97">
        <v>0</v>
      </c>
      <c r="U111" s="10">
        <v>0</v>
      </c>
      <c r="V111" s="56" t="s">
        <v>26</v>
      </c>
      <c r="W111" s="10">
        <v>0</v>
      </c>
      <c r="X111" s="10">
        <v>0</v>
      </c>
      <c r="Y111" s="56" t="s">
        <v>26</v>
      </c>
      <c r="Z111" s="46"/>
      <c r="AA111" s="46"/>
      <c r="AB111" s="46"/>
      <c r="AC111" s="46"/>
      <c r="AD111" s="46"/>
      <c r="AE111" s="46"/>
      <c r="AF111" s="46"/>
      <c r="AG111" s="46"/>
      <c r="AH111" s="46"/>
      <c r="AI111" s="46"/>
      <c r="AJ111" s="46"/>
      <c r="AK111" s="46"/>
      <c r="AL111" s="7">
        <f>H111+K111+N111</f>
        <v>0</v>
      </c>
      <c r="AM111" s="7">
        <f>I111+L111+O111</f>
        <v>0</v>
      </c>
      <c r="AN111" s="18" t="e">
        <f>+AL111/AM111</f>
        <v>#DIV/0!</v>
      </c>
      <c r="AO111" s="18">
        <f>+AL111/F111</f>
        <v>0</v>
      </c>
      <c r="AP111" s="7" t="s">
        <v>2094</v>
      </c>
    </row>
    <row r="112" spans="1:42" ht="15.75" hidden="1" customHeight="1" x14ac:dyDescent="0.25">
      <c r="A112" s="7">
        <v>111</v>
      </c>
      <c r="B112" s="7" t="s">
        <v>228</v>
      </c>
      <c r="C112" s="7" t="s">
        <v>229</v>
      </c>
      <c r="D112" s="7" t="s">
        <v>16</v>
      </c>
      <c r="E112" s="108" t="s">
        <v>230</v>
      </c>
      <c r="F112" s="16">
        <v>1</v>
      </c>
      <c r="G112" s="17" t="s">
        <v>1214</v>
      </c>
      <c r="H112" s="7">
        <v>8</v>
      </c>
      <c r="I112" s="7">
        <v>8</v>
      </c>
      <c r="J112" s="59" t="s">
        <v>1098</v>
      </c>
      <c r="K112" s="10">
        <v>0</v>
      </c>
      <c r="L112" s="10">
        <v>0</v>
      </c>
      <c r="M112" s="56" t="s">
        <v>26</v>
      </c>
      <c r="N112" s="10">
        <v>0</v>
      </c>
      <c r="O112" s="10">
        <v>0</v>
      </c>
      <c r="P112" s="147" t="s">
        <v>26</v>
      </c>
      <c r="Q112" s="10">
        <v>0</v>
      </c>
      <c r="R112" s="10">
        <v>0</v>
      </c>
      <c r="S112" s="56" t="s">
        <v>26</v>
      </c>
      <c r="T112" s="97">
        <v>0</v>
      </c>
      <c r="U112" s="10">
        <v>0</v>
      </c>
      <c r="V112" s="56" t="s">
        <v>26</v>
      </c>
      <c r="W112" s="10">
        <v>0</v>
      </c>
      <c r="X112" s="10">
        <v>0</v>
      </c>
      <c r="Y112" s="147" t="s">
        <v>26</v>
      </c>
      <c r="Z112" s="143"/>
      <c r="AA112" s="143"/>
      <c r="AB112" s="143"/>
      <c r="AC112" s="143"/>
      <c r="AD112" s="143"/>
      <c r="AE112" s="143"/>
      <c r="AF112" s="143"/>
      <c r="AG112" s="143"/>
      <c r="AH112" s="143"/>
      <c r="AI112" s="143"/>
      <c r="AJ112" s="143"/>
      <c r="AK112" s="143"/>
      <c r="AL112" s="7">
        <f t="shared" ref="AL112:AL143" si="16">H112+K112+N112+Q112+T112+W112</f>
        <v>8</v>
      </c>
      <c r="AM112" s="7">
        <f t="shared" ref="AM112:AM143" si="17">I112+L112+O112+R112+U112+X112</f>
        <v>8</v>
      </c>
      <c r="AN112" s="18">
        <f t="shared" ref="AN112:AN151" si="18">AL112/AM112</f>
        <v>1</v>
      </c>
      <c r="AO112" s="18">
        <f t="shared" ref="AO112:AO151" si="19">+AN112/F112</f>
        <v>1</v>
      </c>
      <c r="AP112" s="7" t="s">
        <v>2096</v>
      </c>
    </row>
    <row r="113" spans="1:42" ht="15.75" hidden="1" customHeight="1" x14ac:dyDescent="0.25">
      <c r="A113" s="7">
        <v>112</v>
      </c>
      <c r="B113" s="7" t="s">
        <v>228</v>
      </c>
      <c r="C113" s="7" t="s">
        <v>229</v>
      </c>
      <c r="D113" s="7" t="s">
        <v>16</v>
      </c>
      <c r="E113" s="108" t="s">
        <v>231</v>
      </c>
      <c r="F113" s="16">
        <v>1</v>
      </c>
      <c r="G113" s="7" t="s">
        <v>18</v>
      </c>
      <c r="H113" s="7">
        <v>1</v>
      </c>
      <c r="I113" s="7">
        <v>1</v>
      </c>
      <c r="J113" s="59" t="s">
        <v>1099</v>
      </c>
      <c r="K113" s="10">
        <v>0</v>
      </c>
      <c r="L113" s="10">
        <v>0</v>
      </c>
      <c r="M113" s="56" t="s">
        <v>26</v>
      </c>
      <c r="N113" s="10">
        <v>0</v>
      </c>
      <c r="O113" s="10">
        <v>0</v>
      </c>
      <c r="P113" s="56" t="s">
        <v>26</v>
      </c>
      <c r="Q113" s="10">
        <v>0</v>
      </c>
      <c r="R113" s="10">
        <v>0</v>
      </c>
      <c r="S113" s="56" t="s">
        <v>26</v>
      </c>
      <c r="T113" s="3">
        <v>4</v>
      </c>
      <c r="U113" s="3">
        <v>4</v>
      </c>
      <c r="V113" s="102" t="s">
        <v>1737</v>
      </c>
      <c r="W113" s="3">
        <v>0</v>
      </c>
      <c r="X113" s="3">
        <v>0</v>
      </c>
      <c r="AL113" s="7">
        <f t="shared" si="16"/>
        <v>5</v>
      </c>
      <c r="AM113" s="7">
        <f t="shared" si="17"/>
        <v>5</v>
      </c>
      <c r="AN113" s="18">
        <f t="shared" si="18"/>
        <v>1</v>
      </c>
      <c r="AO113" s="18">
        <f t="shared" si="19"/>
        <v>1</v>
      </c>
      <c r="AP113" s="7" t="s">
        <v>2096</v>
      </c>
    </row>
    <row r="114" spans="1:42" ht="15.75" hidden="1" customHeight="1" x14ac:dyDescent="0.25">
      <c r="A114" s="7">
        <v>113</v>
      </c>
      <c r="B114" s="7" t="s">
        <v>228</v>
      </c>
      <c r="C114" s="7" t="s">
        <v>229</v>
      </c>
      <c r="D114" s="7" t="s">
        <v>16</v>
      </c>
      <c r="E114" s="46" t="s">
        <v>232</v>
      </c>
      <c r="F114" s="16">
        <v>1</v>
      </c>
      <c r="G114" s="7" t="s">
        <v>18</v>
      </c>
      <c r="H114" s="10">
        <v>0</v>
      </c>
      <c r="I114" s="10">
        <v>0</v>
      </c>
      <c r="J114" s="56" t="s">
        <v>26</v>
      </c>
      <c r="K114" s="10">
        <v>0</v>
      </c>
      <c r="L114" s="10">
        <v>0</v>
      </c>
      <c r="M114" s="56" t="s">
        <v>26</v>
      </c>
      <c r="N114" s="10">
        <v>0</v>
      </c>
      <c r="O114" s="10">
        <v>0</v>
      </c>
      <c r="P114" s="56" t="s">
        <v>26</v>
      </c>
      <c r="Q114" s="7">
        <v>1</v>
      </c>
      <c r="R114" s="7">
        <v>1</v>
      </c>
      <c r="S114" s="47"/>
      <c r="T114" s="3">
        <v>1</v>
      </c>
      <c r="U114" s="3">
        <v>1</v>
      </c>
      <c r="V114" s="102" t="s">
        <v>1738</v>
      </c>
      <c r="W114" s="3">
        <v>2</v>
      </c>
      <c r="X114" s="3">
        <v>2</v>
      </c>
      <c r="AL114" s="7">
        <f t="shared" si="16"/>
        <v>4</v>
      </c>
      <c r="AM114" s="7">
        <f t="shared" si="17"/>
        <v>4</v>
      </c>
      <c r="AN114" s="18">
        <f t="shared" si="18"/>
        <v>1</v>
      </c>
      <c r="AO114" s="18">
        <f t="shared" si="19"/>
        <v>1</v>
      </c>
      <c r="AP114" s="7" t="s">
        <v>2096</v>
      </c>
    </row>
    <row r="115" spans="1:42" ht="15.75" hidden="1" customHeight="1" x14ac:dyDescent="0.25">
      <c r="A115" s="7">
        <v>114</v>
      </c>
      <c r="B115" s="7" t="s">
        <v>228</v>
      </c>
      <c r="C115" s="7" t="s">
        <v>233</v>
      </c>
      <c r="D115" s="7" t="s">
        <v>16</v>
      </c>
      <c r="E115" s="108" t="s">
        <v>234</v>
      </c>
      <c r="F115" s="16">
        <v>1</v>
      </c>
      <c r="G115" s="7" t="s">
        <v>18</v>
      </c>
      <c r="H115" s="7">
        <v>1</v>
      </c>
      <c r="I115" s="7">
        <v>1</v>
      </c>
      <c r="J115" s="59" t="s">
        <v>1100</v>
      </c>
      <c r="K115" s="7">
        <v>1</v>
      </c>
      <c r="L115" s="7">
        <v>1</v>
      </c>
      <c r="M115" s="57" t="s">
        <v>1100</v>
      </c>
      <c r="N115" s="7">
        <v>1</v>
      </c>
      <c r="O115" s="7">
        <v>1</v>
      </c>
      <c r="P115" s="58"/>
      <c r="Q115" s="7">
        <v>1</v>
      </c>
      <c r="R115" s="7">
        <v>1</v>
      </c>
      <c r="S115" s="47"/>
      <c r="T115" s="27">
        <v>1</v>
      </c>
      <c r="U115" s="3">
        <v>1</v>
      </c>
      <c r="V115" s="102" t="s">
        <v>1739</v>
      </c>
      <c r="W115" s="3">
        <v>1</v>
      </c>
      <c r="X115" s="3">
        <v>1</v>
      </c>
      <c r="AL115" s="7">
        <f t="shared" si="16"/>
        <v>6</v>
      </c>
      <c r="AM115" s="7">
        <f t="shared" si="17"/>
        <v>6</v>
      </c>
      <c r="AN115" s="18">
        <f t="shared" si="18"/>
        <v>1</v>
      </c>
      <c r="AO115" s="18">
        <f t="shared" si="19"/>
        <v>1</v>
      </c>
      <c r="AP115" s="7" t="s">
        <v>2096</v>
      </c>
    </row>
    <row r="116" spans="1:42" ht="15.75" hidden="1" customHeight="1" x14ac:dyDescent="0.25">
      <c r="A116" s="7">
        <v>115</v>
      </c>
      <c r="B116" s="7" t="s">
        <v>228</v>
      </c>
      <c r="C116" s="7" t="s">
        <v>233</v>
      </c>
      <c r="D116" s="7" t="s">
        <v>16</v>
      </c>
      <c r="E116" s="46" t="s">
        <v>235</v>
      </c>
      <c r="F116" s="16">
        <v>1</v>
      </c>
      <c r="G116" s="7" t="s">
        <v>18</v>
      </c>
      <c r="H116" s="10">
        <v>0</v>
      </c>
      <c r="I116" s="10">
        <v>0</v>
      </c>
      <c r="J116" s="56" t="s">
        <v>26</v>
      </c>
      <c r="K116" s="10">
        <v>0</v>
      </c>
      <c r="L116" s="10">
        <v>0</v>
      </c>
      <c r="M116" s="56" t="s">
        <v>26</v>
      </c>
      <c r="N116" s="7">
        <v>647</v>
      </c>
      <c r="O116" s="7">
        <v>647</v>
      </c>
      <c r="P116" s="58"/>
      <c r="Q116" s="10">
        <v>0</v>
      </c>
      <c r="R116" s="10">
        <v>0</v>
      </c>
      <c r="S116" s="56" t="s">
        <v>26</v>
      </c>
      <c r="T116" s="97">
        <v>0</v>
      </c>
      <c r="U116" s="10">
        <v>0</v>
      </c>
      <c r="V116" s="56" t="s">
        <v>26</v>
      </c>
      <c r="W116" s="3">
        <v>643</v>
      </c>
      <c r="X116" s="3">
        <v>643</v>
      </c>
      <c r="AL116" s="7">
        <f t="shared" si="16"/>
        <v>1290</v>
      </c>
      <c r="AM116" s="7">
        <f t="shared" si="17"/>
        <v>1290</v>
      </c>
      <c r="AN116" s="18">
        <f t="shared" si="18"/>
        <v>1</v>
      </c>
      <c r="AO116" s="18">
        <f t="shared" si="19"/>
        <v>1</v>
      </c>
      <c r="AP116" s="7" t="s">
        <v>2096</v>
      </c>
    </row>
    <row r="117" spans="1:42" ht="15.75" hidden="1" customHeight="1" x14ac:dyDescent="0.25">
      <c r="A117" s="7">
        <v>116</v>
      </c>
      <c r="B117" s="7" t="s">
        <v>228</v>
      </c>
      <c r="C117" s="7" t="s">
        <v>233</v>
      </c>
      <c r="D117" s="7" t="s">
        <v>16</v>
      </c>
      <c r="E117" s="46" t="s">
        <v>236</v>
      </c>
      <c r="F117" s="16">
        <v>1</v>
      </c>
      <c r="G117" s="7" t="s">
        <v>18</v>
      </c>
      <c r="H117" s="10">
        <v>0</v>
      </c>
      <c r="I117" s="10">
        <v>0</v>
      </c>
      <c r="J117" s="56" t="s">
        <v>26</v>
      </c>
      <c r="K117" s="10">
        <v>0</v>
      </c>
      <c r="L117" s="10">
        <v>0</v>
      </c>
      <c r="M117" s="56" t="s">
        <v>26</v>
      </c>
      <c r="N117" s="7">
        <v>1</v>
      </c>
      <c r="O117" s="7">
        <v>1</v>
      </c>
      <c r="P117" s="58"/>
      <c r="Q117" s="10">
        <v>0</v>
      </c>
      <c r="R117" s="10">
        <v>0</v>
      </c>
      <c r="S117" s="56" t="s">
        <v>26</v>
      </c>
      <c r="T117" s="97">
        <v>0</v>
      </c>
      <c r="U117" s="10">
        <v>0</v>
      </c>
      <c r="V117" s="56" t="s">
        <v>26</v>
      </c>
      <c r="W117" s="3">
        <v>3</v>
      </c>
      <c r="X117" s="3">
        <v>3</v>
      </c>
      <c r="AL117" s="7">
        <f t="shared" si="16"/>
        <v>4</v>
      </c>
      <c r="AM117" s="7">
        <f t="shared" si="17"/>
        <v>4</v>
      </c>
      <c r="AN117" s="18">
        <f t="shared" si="18"/>
        <v>1</v>
      </c>
      <c r="AO117" s="18">
        <f t="shared" si="19"/>
        <v>1</v>
      </c>
      <c r="AP117" s="7" t="s">
        <v>2096</v>
      </c>
    </row>
    <row r="118" spans="1:42" ht="15.75" hidden="1" customHeight="1" x14ac:dyDescent="0.25">
      <c r="A118" s="7">
        <v>117</v>
      </c>
      <c r="B118" s="7" t="s">
        <v>228</v>
      </c>
      <c r="C118" s="7" t="s">
        <v>233</v>
      </c>
      <c r="D118" s="7" t="s">
        <v>16</v>
      </c>
      <c r="E118" s="108" t="s">
        <v>237</v>
      </c>
      <c r="F118" s="16">
        <v>1</v>
      </c>
      <c r="G118" s="7" t="s">
        <v>18</v>
      </c>
      <c r="H118" s="7">
        <v>131</v>
      </c>
      <c r="I118" s="7">
        <v>131</v>
      </c>
      <c r="J118" s="59" t="s">
        <v>1101</v>
      </c>
      <c r="K118" s="7">
        <v>131</v>
      </c>
      <c r="L118" s="7">
        <v>131</v>
      </c>
      <c r="M118" s="57" t="s">
        <v>1101</v>
      </c>
      <c r="N118" s="7">
        <v>131</v>
      </c>
      <c r="O118" s="7">
        <v>131</v>
      </c>
      <c r="P118" s="58"/>
      <c r="Q118" s="7">
        <v>131</v>
      </c>
      <c r="R118" s="7">
        <v>131</v>
      </c>
      <c r="S118" s="47"/>
      <c r="T118" s="3">
        <v>131</v>
      </c>
      <c r="U118" s="3">
        <v>131</v>
      </c>
      <c r="V118" s="102" t="s">
        <v>1740</v>
      </c>
      <c r="W118" s="3">
        <v>131</v>
      </c>
      <c r="X118" s="3">
        <v>131</v>
      </c>
      <c r="AL118" s="7">
        <f t="shared" si="16"/>
        <v>786</v>
      </c>
      <c r="AM118" s="7">
        <f t="shared" si="17"/>
        <v>786</v>
      </c>
      <c r="AN118" s="18">
        <f t="shared" si="18"/>
        <v>1</v>
      </c>
      <c r="AO118" s="18">
        <f t="shared" si="19"/>
        <v>1</v>
      </c>
      <c r="AP118" s="7" t="s">
        <v>2096</v>
      </c>
    </row>
    <row r="119" spans="1:42" ht="15.75" hidden="1" customHeight="1" x14ac:dyDescent="0.25">
      <c r="A119" s="7">
        <v>118</v>
      </c>
      <c r="B119" s="7" t="s">
        <v>228</v>
      </c>
      <c r="C119" s="7" t="s">
        <v>233</v>
      </c>
      <c r="D119" s="7" t="s">
        <v>16</v>
      </c>
      <c r="E119" s="108" t="s">
        <v>238</v>
      </c>
      <c r="F119" s="16">
        <v>1</v>
      </c>
      <c r="G119" s="7" t="s">
        <v>18</v>
      </c>
      <c r="H119" s="7">
        <v>17</v>
      </c>
      <c r="I119" s="7">
        <v>17</v>
      </c>
      <c r="J119" s="59" t="s">
        <v>1102</v>
      </c>
      <c r="K119" s="7">
        <v>153</v>
      </c>
      <c r="L119" s="7">
        <v>153</v>
      </c>
      <c r="M119" s="57" t="s">
        <v>1102</v>
      </c>
      <c r="N119" s="7">
        <v>55</v>
      </c>
      <c r="O119" s="7">
        <v>55</v>
      </c>
      <c r="P119" s="58"/>
      <c r="Q119" s="7">
        <v>82</v>
      </c>
      <c r="R119" s="7">
        <v>82</v>
      </c>
      <c r="S119" s="47"/>
      <c r="T119" s="3">
        <v>7524</v>
      </c>
      <c r="U119" s="3">
        <v>7524</v>
      </c>
      <c r="V119" s="102" t="s">
        <v>1741</v>
      </c>
      <c r="W119" s="3">
        <v>138</v>
      </c>
      <c r="X119" s="3">
        <v>138</v>
      </c>
      <c r="AL119" s="7">
        <f t="shared" si="16"/>
        <v>7969</v>
      </c>
      <c r="AM119" s="7">
        <f t="shared" si="17"/>
        <v>7969</v>
      </c>
      <c r="AN119" s="18">
        <f t="shared" si="18"/>
        <v>1</v>
      </c>
      <c r="AO119" s="18">
        <f t="shared" si="19"/>
        <v>1</v>
      </c>
      <c r="AP119" s="7" t="s">
        <v>2096</v>
      </c>
    </row>
    <row r="120" spans="1:42" ht="15.75" hidden="1" customHeight="1" x14ac:dyDescent="0.25">
      <c r="A120" s="7">
        <v>119</v>
      </c>
      <c r="B120" s="7" t="s">
        <v>228</v>
      </c>
      <c r="C120" s="7" t="s">
        <v>233</v>
      </c>
      <c r="D120" s="7" t="s">
        <v>16</v>
      </c>
      <c r="E120" s="108" t="s">
        <v>239</v>
      </c>
      <c r="F120" s="16">
        <v>1</v>
      </c>
      <c r="G120" s="7" t="s">
        <v>18</v>
      </c>
      <c r="H120" s="7">
        <v>20</v>
      </c>
      <c r="I120" s="7">
        <v>20</v>
      </c>
      <c r="J120" s="59" t="s">
        <v>1103</v>
      </c>
      <c r="K120" s="7">
        <v>9</v>
      </c>
      <c r="L120" s="7">
        <v>9</v>
      </c>
      <c r="M120" s="57" t="s">
        <v>1103</v>
      </c>
      <c r="N120" s="7">
        <v>17</v>
      </c>
      <c r="O120" s="7">
        <v>17</v>
      </c>
      <c r="P120" s="58"/>
      <c r="Q120" s="7">
        <v>14</v>
      </c>
      <c r="R120" s="7">
        <v>14</v>
      </c>
      <c r="S120" s="47"/>
      <c r="T120" s="27">
        <v>14</v>
      </c>
      <c r="U120" s="3">
        <v>14</v>
      </c>
      <c r="V120" s="102" t="s">
        <v>1742</v>
      </c>
      <c r="W120" s="3">
        <v>8</v>
      </c>
      <c r="X120" s="3">
        <v>8</v>
      </c>
      <c r="AL120" s="7">
        <f t="shared" si="16"/>
        <v>82</v>
      </c>
      <c r="AM120" s="7">
        <f t="shared" si="17"/>
        <v>82</v>
      </c>
      <c r="AN120" s="18">
        <f t="shared" si="18"/>
        <v>1</v>
      </c>
      <c r="AO120" s="18">
        <f t="shared" si="19"/>
        <v>1</v>
      </c>
      <c r="AP120" s="7" t="s">
        <v>2096</v>
      </c>
    </row>
    <row r="121" spans="1:42" ht="15.75" hidden="1" customHeight="1" x14ac:dyDescent="0.25">
      <c r="A121" s="7">
        <v>120</v>
      </c>
      <c r="B121" s="7" t="s">
        <v>228</v>
      </c>
      <c r="C121" s="7" t="s">
        <v>240</v>
      </c>
      <c r="D121" s="7" t="s">
        <v>16</v>
      </c>
      <c r="E121" s="108" t="s">
        <v>241</v>
      </c>
      <c r="F121" s="16">
        <v>1</v>
      </c>
      <c r="G121" s="7" t="s">
        <v>18</v>
      </c>
      <c r="H121" s="7">
        <v>5</v>
      </c>
      <c r="I121" s="7">
        <v>5</v>
      </c>
      <c r="J121" s="59" t="s">
        <v>1104</v>
      </c>
      <c r="K121" s="7">
        <v>9</v>
      </c>
      <c r="L121" s="7">
        <v>9</v>
      </c>
      <c r="M121" s="57" t="s">
        <v>1104</v>
      </c>
      <c r="N121" s="7">
        <v>6</v>
      </c>
      <c r="O121" s="7">
        <v>6</v>
      </c>
      <c r="P121" s="58"/>
      <c r="Q121" s="7">
        <v>6</v>
      </c>
      <c r="R121" s="7">
        <v>6</v>
      </c>
      <c r="S121" s="47"/>
      <c r="T121" s="27">
        <v>11</v>
      </c>
      <c r="U121" s="3">
        <v>11</v>
      </c>
      <c r="V121" s="102" t="s">
        <v>1743</v>
      </c>
      <c r="W121" s="3">
        <v>8</v>
      </c>
      <c r="X121" s="3">
        <v>8</v>
      </c>
      <c r="AL121" s="7">
        <f t="shared" si="16"/>
        <v>45</v>
      </c>
      <c r="AM121" s="7">
        <f t="shared" si="17"/>
        <v>45</v>
      </c>
      <c r="AN121" s="18">
        <f t="shared" si="18"/>
        <v>1</v>
      </c>
      <c r="AO121" s="18">
        <f t="shared" si="19"/>
        <v>1</v>
      </c>
      <c r="AP121" s="7" t="s">
        <v>2096</v>
      </c>
    </row>
    <row r="122" spans="1:42" ht="15.75" hidden="1" customHeight="1" x14ac:dyDescent="0.25">
      <c r="A122" s="7">
        <v>121</v>
      </c>
      <c r="B122" s="7" t="s">
        <v>228</v>
      </c>
      <c r="C122" s="7" t="s">
        <v>240</v>
      </c>
      <c r="D122" s="7" t="s">
        <v>16</v>
      </c>
      <c r="E122" s="108" t="s">
        <v>242</v>
      </c>
      <c r="F122" s="16">
        <v>1</v>
      </c>
      <c r="G122" s="7" t="s">
        <v>18</v>
      </c>
      <c r="H122" s="7">
        <v>2</v>
      </c>
      <c r="I122" s="7">
        <v>2</v>
      </c>
      <c r="J122" s="59" t="s">
        <v>1105</v>
      </c>
      <c r="K122" s="7">
        <v>7</v>
      </c>
      <c r="L122" s="7">
        <v>7</v>
      </c>
      <c r="M122" s="57" t="s">
        <v>1105</v>
      </c>
      <c r="N122" s="7">
        <v>6</v>
      </c>
      <c r="O122" s="7">
        <v>6</v>
      </c>
      <c r="P122" s="58"/>
      <c r="Q122" s="10">
        <v>0</v>
      </c>
      <c r="R122" s="10">
        <v>0</v>
      </c>
      <c r="S122" s="56" t="s">
        <v>26</v>
      </c>
      <c r="T122" s="97">
        <v>0</v>
      </c>
      <c r="U122" s="10">
        <v>0</v>
      </c>
      <c r="V122" s="56" t="s">
        <v>26</v>
      </c>
      <c r="W122" s="3">
        <v>18</v>
      </c>
      <c r="X122" s="3">
        <v>18</v>
      </c>
      <c r="AL122" s="7">
        <f t="shared" si="16"/>
        <v>33</v>
      </c>
      <c r="AM122" s="7">
        <f t="shared" si="17"/>
        <v>33</v>
      </c>
      <c r="AN122" s="18">
        <f t="shared" si="18"/>
        <v>1</v>
      </c>
      <c r="AO122" s="18">
        <f t="shared" si="19"/>
        <v>1</v>
      </c>
      <c r="AP122" s="7" t="s">
        <v>2096</v>
      </c>
    </row>
    <row r="123" spans="1:42" ht="15.75" hidden="1" customHeight="1" x14ac:dyDescent="0.25">
      <c r="A123" s="7">
        <v>122</v>
      </c>
      <c r="B123" s="7" t="s">
        <v>228</v>
      </c>
      <c r="C123" s="7" t="s">
        <v>240</v>
      </c>
      <c r="D123" s="7" t="s">
        <v>16</v>
      </c>
      <c r="E123" s="46" t="s">
        <v>243</v>
      </c>
      <c r="F123" s="16">
        <v>1</v>
      </c>
      <c r="G123" s="7" t="s">
        <v>18</v>
      </c>
      <c r="H123" s="10">
        <v>0</v>
      </c>
      <c r="I123" s="10">
        <v>0</v>
      </c>
      <c r="J123" s="56" t="s">
        <v>26</v>
      </c>
      <c r="K123" s="10">
        <v>0</v>
      </c>
      <c r="L123" s="10">
        <v>0</v>
      </c>
      <c r="M123" s="56" t="s">
        <v>26</v>
      </c>
      <c r="N123" s="7">
        <v>1</v>
      </c>
      <c r="O123" s="7">
        <v>1</v>
      </c>
      <c r="P123" s="58"/>
      <c r="Q123" s="10">
        <v>0</v>
      </c>
      <c r="R123" s="10">
        <v>0</v>
      </c>
      <c r="S123" s="56" t="s">
        <v>26</v>
      </c>
      <c r="T123" s="97">
        <v>0</v>
      </c>
      <c r="U123" s="10">
        <v>0</v>
      </c>
      <c r="V123" s="56" t="s">
        <v>26</v>
      </c>
      <c r="W123" s="3">
        <v>0</v>
      </c>
      <c r="X123" s="3">
        <v>0</v>
      </c>
      <c r="AL123" s="7">
        <f t="shared" si="16"/>
        <v>1</v>
      </c>
      <c r="AM123" s="7">
        <f t="shared" si="17"/>
        <v>1</v>
      </c>
      <c r="AN123" s="18">
        <f t="shared" si="18"/>
        <v>1</v>
      </c>
      <c r="AO123" s="18">
        <f t="shared" si="19"/>
        <v>1</v>
      </c>
      <c r="AP123" s="7" t="s">
        <v>2096</v>
      </c>
    </row>
    <row r="124" spans="1:42" ht="15.75" hidden="1" customHeight="1" x14ac:dyDescent="0.25">
      <c r="A124" s="7">
        <v>123</v>
      </c>
      <c r="B124" s="7" t="s">
        <v>228</v>
      </c>
      <c r="C124" s="7" t="s">
        <v>240</v>
      </c>
      <c r="D124" s="7" t="s">
        <v>16</v>
      </c>
      <c r="E124" s="46" t="s">
        <v>244</v>
      </c>
      <c r="F124" s="16">
        <v>1</v>
      </c>
      <c r="G124" s="7" t="s">
        <v>18</v>
      </c>
      <c r="H124" s="10">
        <v>0</v>
      </c>
      <c r="I124" s="10">
        <v>0</v>
      </c>
      <c r="J124" s="56" t="s">
        <v>26</v>
      </c>
      <c r="K124" s="10">
        <v>0</v>
      </c>
      <c r="L124" s="10">
        <v>0</v>
      </c>
      <c r="M124" s="56" t="s">
        <v>26</v>
      </c>
      <c r="N124" s="10">
        <v>0</v>
      </c>
      <c r="O124" s="10">
        <v>0</v>
      </c>
      <c r="P124" s="56" t="s">
        <v>26</v>
      </c>
      <c r="Q124" s="10">
        <v>0</v>
      </c>
      <c r="R124" s="10">
        <v>0</v>
      </c>
      <c r="S124" s="56" t="s">
        <v>26</v>
      </c>
      <c r="T124" s="10">
        <v>0</v>
      </c>
      <c r="U124" s="10">
        <v>0</v>
      </c>
      <c r="V124" s="56" t="s">
        <v>26</v>
      </c>
      <c r="W124" s="3">
        <v>15</v>
      </c>
      <c r="X124" s="3">
        <v>15</v>
      </c>
      <c r="AL124" s="7">
        <f t="shared" si="16"/>
        <v>15</v>
      </c>
      <c r="AM124" s="7">
        <f t="shared" si="17"/>
        <v>15</v>
      </c>
      <c r="AN124" s="18">
        <f t="shared" si="18"/>
        <v>1</v>
      </c>
      <c r="AO124" s="18">
        <f t="shared" si="19"/>
        <v>1</v>
      </c>
      <c r="AP124" s="7" t="s">
        <v>2096</v>
      </c>
    </row>
    <row r="125" spans="1:42" ht="15.75" hidden="1" customHeight="1" x14ac:dyDescent="0.25">
      <c r="A125" s="7">
        <v>124</v>
      </c>
      <c r="B125" s="7" t="s">
        <v>228</v>
      </c>
      <c r="C125" s="7" t="s">
        <v>245</v>
      </c>
      <c r="D125" s="7" t="s">
        <v>16</v>
      </c>
      <c r="E125" s="108" t="s">
        <v>246</v>
      </c>
      <c r="F125" s="16">
        <v>1</v>
      </c>
      <c r="G125" s="7" t="s">
        <v>18</v>
      </c>
      <c r="H125" s="7">
        <v>86</v>
      </c>
      <c r="I125" s="7">
        <v>86</v>
      </c>
      <c r="J125" s="59" t="s">
        <v>1107</v>
      </c>
      <c r="K125" s="7">
        <v>93</v>
      </c>
      <c r="L125" s="7">
        <v>93</v>
      </c>
      <c r="M125" s="57" t="s">
        <v>1107</v>
      </c>
      <c r="N125" s="7">
        <v>98</v>
      </c>
      <c r="O125" s="7">
        <v>98</v>
      </c>
      <c r="P125" s="58"/>
      <c r="Q125" s="7">
        <v>99</v>
      </c>
      <c r="R125" s="7">
        <v>99</v>
      </c>
      <c r="S125" s="47"/>
      <c r="T125" s="3">
        <v>153</v>
      </c>
      <c r="U125" s="3">
        <v>153</v>
      </c>
      <c r="V125" s="102" t="s">
        <v>1744</v>
      </c>
      <c r="W125" s="3">
        <v>129</v>
      </c>
      <c r="X125" s="3">
        <v>129</v>
      </c>
      <c r="Y125" s="102" t="s">
        <v>2004</v>
      </c>
      <c r="AL125" s="7">
        <f t="shared" si="16"/>
        <v>658</v>
      </c>
      <c r="AM125" s="7">
        <f t="shared" si="17"/>
        <v>658</v>
      </c>
      <c r="AN125" s="18">
        <f t="shared" si="18"/>
        <v>1</v>
      </c>
      <c r="AO125" s="18">
        <f t="shared" si="19"/>
        <v>1</v>
      </c>
      <c r="AP125" s="7" t="s">
        <v>2096</v>
      </c>
    </row>
    <row r="126" spans="1:42" ht="15.75" hidden="1" customHeight="1" x14ac:dyDescent="0.25">
      <c r="A126" s="7">
        <v>125</v>
      </c>
      <c r="B126" s="7" t="s">
        <v>228</v>
      </c>
      <c r="C126" s="7" t="s">
        <v>245</v>
      </c>
      <c r="D126" s="7" t="s">
        <v>16</v>
      </c>
      <c r="E126" s="46" t="s">
        <v>247</v>
      </c>
      <c r="F126" s="16">
        <v>1</v>
      </c>
      <c r="G126" s="7" t="s">
        <v>18</v>
      </c>
      <c r="H126" s="7">
        <v>6</v>
      </c>
      <c r="I126" s="7">
        <v>6</v>
      </c>
      <c r="J126" s="59" t="s">
        <v>1108</v>
      </c>
      <c r="K126" s="7">
        <v>1</v>
      </c>
      <c r="L126" s="7">
        <v>1</v>
      </c>
      <c r="M126" s="57" t="s">
        <v>1108</v>
      </c>
      <c r="N126" s="7">
        <v>3</v>
      </c>
      <c r="O126" s="7">
        <v>3</v>
      </c>
      <c r="P126" s="58"/>
      <c r="Q126" s="7">
        <v>2</v>
      </c>
      <c r="R126" s="7">
        <v>2</v>
      </c>
      <c r="S126" s="47"/>
      <c r="T126" s="3">
        <v>2</v>
      </c>
      <c r="U126" s="3">
        <v>2</v>
      </c>
      <c r="V126" s="102" t="s">
        <v>1745</v>
      </c>
      <c r="W126" s="3">
        <v>0</v>
      </c>
      <c r="X126" s="3">
        <v>0</v>
      </c>
      <c r="Y126" s="102" t="s">
        <v>2005</v>
      </c>
      <c r="AL126" s="7">
        <f t="shared" si="16"/>
        <v>14</v>
      </c>
      <c r="AM126" s="7">
        <f t="shared" si="17"/>
        <v>14</v>
      </c>
      <c r="AN126" s="18">
        <f t="shared" si="18"/>
        <v>1</v>
      </c>
      <c r="AO126" s="18">
        <f t="shared" si="19"/>
        <v>1</v>
      </c>
      <c r="AP126" s="7" t="s">
        <v>2096</v>
      </c>
    </row>
    <row r="127" spans="1:42" ht="15.75" hidden="1" customHeight="1" x14ac:dyDescent="0.25">
      <c r="A127" s="7">
        <v>126</v>
      </c>
      <c r="B127" s="7" t="s">
        <v>228</v>
      </c>
      <c r="C127" s="7" t="s">
        <v>245</v>
      </c>
      <c r="D127" s="7" t="s">
        <v>16</v>
      </c>
      <c r="E127" s="108" t="s">
        <v>248</v>
      </c>
      <c r="F127" s="16">
        <v>1</v>
      </c>
      <c r="G127" s="7" t="s">
        <v>18</v>
      </c>
      <c r="H127" s="7">
        <v>758</v>
      </c>
      <c r="I127" s="7">
        <v>823</v>
      </c>
      <c r="J127" s="59" t="s">
        <v>1109</v>
      </c>
      <c r="K127" s="7">
        <v>692</v>
      </c>
      <c r="L127" s="7">
        <v>822</v>
      </c>
      <c r="M127" s="57" t="s">
        <v>1109</v>
      </c>
      <c r="N127" s="7">
        <v>803</v>
      </c>
      <c r="O127" s="7">
        <v>822</v>
      </c>
      <c r="P127" s="58"/>
      <c r="Q127" s="7">
        <v>766</v>
      </c>
      <c r="R127" s="7">
        <v>822</v>
      </c>
      <c r="S127" s="47"/>
      <c r="T127" s="27">
        <v>794</v>
      </c>
      <c r="U127" s="3">
        <v>822</v>
      </c>
      <c r="V127" s="102" t="s">
        <v>1746</v>
      </c>
      <c r="W127" s="3">
        <v>782</v>
      </c>
      <c r="X127" s="3">
        <v>822</v>
      </c>
      <c r="Y127" s="102" t="s">
        <v>2006</v>
      </c>
      <c r="AL127" s="7">
        <f t="shared" si="16"/>
        <v>4595</v>
      </c>
      <c r="AM127" s="7">
        <f t="shared" si="17"/>
        <v>4933</v>
      </c>
      <c r="AN127" s="18">
        <f t="shared" si="18"/>
        <v>0.93148185688222174</v>
      </c>
      <c r="AO127" s="18">
        <f t="shared" si="19"/>
        <v>0.93148185688222174</v>
      </c>
      <c r="AP127" s="7" t="s">
        <v>2096</v>
      </c>
    </row>
    <row r="128" spans="1:42" ht="15.75" hidden="1" customHeight="1" x14ac:dyDescent="0.25">
      <c r="A128" s="7">
        <v>127</v>
      </c>
      <c r="B128" s="7" t="s">
        <v>228</v>
      </c>
      <c r="C128" s="7" t="s">
        <v>245</v>
      </c>
      <c r="D128" s="7" t="s">
        <v>16</v>
      </c>
      <c r="E128" s="46" t="s">
        <v>249</v>
      </c>
      <c r="F128" s="16">
        <v>1</v>
      </c>
      <c r="G128" s="7" t="s">
        <v>18</v>
      </c>
      <c r="H128" s="10">
        <v>0</v>
      </c>
      <c r="I128" s="10">
        <v>0</v>
      </c>
      <c r="J128" s="56" t="s">
        <v>26</v>
      </c>
      <c r="K128" s="10">
        <v>0</v>
      </c>
      <c r="L128" s="10">
        <v>0</v>
      </c>
      <c r="M128" s="56" t="s">
        <v>26</v>
      </c>
      <c r="N128" s="10">
        <v>0</v>
      </c>
      <c r="O128" s="10">
        <v>0</v>
      </c>
      <c r="P128" s="56" t="s">
        <v>26</v>
      </c>
      <c r="Q128" s="10">
        <v>0</v>
      </c>
      <c r="R128" s="10">
        <v>0</v>
      </c>
      <c r="S128" s="56" t="s">
        <v>26</v>
      </c>
      <c r="T128" s="97">
        <v>0</v>
      </c>
      <c r="U128" s="10">
        <v>0</v>
      </c>
      <c r="V128" s="56" t="s">
        <v>26</v>
      </c>
      <c r="W128" s="10">
        <v>0</v>
      </c>
      <c r="X128" s="10">
        <v>0</v>
      </c>
      <c r="Y128" s="56" t="s">
        <v>26</v>
      </c>
      <c r="Z128" s="46"/>
      <c r="AA128" s="46"/>
      <c r="AB128" s="46"/>
      <c r="AC128" s="46"/>
      <c r="AD128" s="46"/>
      <c r="AE128" s="46"/>
      <c r="AF128" s="46"/>
      <c r="AG128" s="46"/>
      <c r="AH128" s="46"/>
      <c r="AI128" s="46"/>
      <c r="AJ128" s="46"/>
      <c r="AK128" s="46"/>
      <c r="AL128" s="7">
        <f t="shared" si="16"/>
        <v>0</v>
      </c>
      <c r="AM128" s="7">
        <f t="shared" si="17"/>
        <v>0</v>
      </c>
      <c r="AN128" s="18" t="e">
        <f t="shared" si="18"/>
        <v>#DIV/0!</v>
      </c>
      <c r="AO128" s="18" t="e">
        <f t="shared" si="19"/>
        <v>#DIV/0!</v>
      </c>
      <c r="AP128" s="7" t="s">
        <v>2094</v>
      </c>
    </row>
    <row r="129" spans="1:42" ht="15.75" hidden="1" customHeight="1" x14ac:dyDescent="0.25">
      <c r="A129" s="7">
        <v>128</v>
      </c>
      <c r="B129" s="7" t="s">
        <v>228</v>
      </c>
      <c r="C129" s="7" t="s">
        <v>80</v>
      </c>
      <c r="D129" s="7" t="s">
        <v>16</v>
      </c>
      <c r="E129" s="108" t="s">
        <v>250</v>
      </c>
      <c r="F129" s="16">
        <v>1</v>
      </c>
      <c r="G129" s="7" t="s">
        <v>18</v>
      </c>
      <c r="H129" s="10">
        <v>0</v>
      </c>
      <c r="I129" s="10">
        <v>0</v>
      </c>
      <c r="J129" s="56" t="s">
        <v>26</v>
      </c>
      <c r="K129" s="7">
        <v>1</v>
      </c>
      <c r="L129" s="7">
        <v>1</v>
      </c>
      <c r="M129" s="57" t="s">
        <v>1117</v>
      </c>
      <c r="N129" s="7">
        <v>1</v>
      </c>
      <c r="O129" s="7">
        <v>1</v>
      </c>
      <c r="P129" s="58"/>
      <c r="Q129" s="10">
        <v>0</v>
      </c>
      <c r="R129" s="10">
        <v>0</v>
      </c>
      <c r="S129" s="56" t="s">
        <v>26</v>
      </c>
      <c r="T129" s="27">
        <v>2</v>
      </c>
      <c r="U129" s="3">
        <v>2</v>
      </c>
      <c r="V129" s="102" t="s">
        <v>1747</v>
      </c>
      <c r="W129" s="3">
        <v>0</v>
      </c>
      <c r="X129" s="3">
        <v>0</v>
      </c>
      <c r="AL129" s="7">
        <f t="shared" si="16"/>
        <v>4</v>
      </c>
      <c r="AM129" s="7">
        <f t="shared" si="17"/>
        <v>4</v>
      </c>
      <c r="AN129" s="18">
        <f t="shared" si="18"/>
        <v>1</v>
      </c>
      <c r="AO129" s="18">
        <f t="shared" si="19"/>
        <v>1</v>
      </c>
      <c r="AP129" s="7" t="s">
        <v>2096</v>
      </c>
    </row>
    <row r="130" spans="1:42" ht="15.75" hidden="1" customHeight="1" x14ac:dyDescent="0.25">
      <c r="A130" s="7">
        <v>129</v>
      </c>
      <c r="B130" s="7" t="s">
        <v>228</v>
      </c>
      <c r="C130" s="7" t="s">
        <v>80</v>
      </c>
      <c r="D130" s="7" t="s">
        <v>16</v>
      </c>
      <c r="E130" s="108" t="s">
        <v>251</v>
      </c>
      <c r="F130" s="16">
        <v>1</v>
      </c>
      <c r="G130" s="7" t="s">
        <v>18</v>
      </c>
      <c r="H130" s="7">
        <v>26</v>
      </c>
      <c r="I130" s="7">
        <v>26</v>
      </c>
      <c r="J130" s="59" t="s">
        <v>1110</v>
      </c>
      <c r="K130" s="7">
        <v>15</v>
      </c>
      <c r="L130" s="7">
        <v>15</v>
      </c>
      <c r="M130" s="57" t="s">
        <v>1110</v>
      </c>
      <c r="N130" s="7">
        <v>20</v>
      </c>
      <c r="O130" s="7">
        <v>20</v>
      </c>
      <c r="P130" s="58"/>
      <c r="Q130" s="7">
        <v>13</v>
      </c>
      <c r="R130" s="7">
        <v>13</v>
      </c>
      <c r="S130" s="47"/>
      <c r="T130" s="3">
        <v>25</v>
      </c>
      <c r="U130" s="3">
        <v>25</v>
      </c>
      <c r="V130" s="102" t="s">
        <v>1748</v>
      </c>
      <c r="W130" s="3">
        <v>27</v>
      </c>
      <c r="X130" s="3">
        <v>27</v>
      </c>
      <c r="AL130" s="7">
        <f t="shared" si="16"/>
        <v>126</v>
      </c>
      <c r="AM130" s="7">
        <f t="shared" si="17"/>
        <v>126</v>
      </c>
      <c r="AN130" s="18">
        <f t="shared" si="18"/>
        <v>1</v>
      </c>
      <c r="AO130" s="18">
        <f t="shared" si="19"/>
        <v>1</v>
      </c>
      <c r="AP130" s="7" t="s">
        <v>2096</v>
      </c>
    </row>
    <row r="131" spans="1:42" ht="15.75" hidden="1" customHeight="1" x14ac:dyDescent="0.25">
      <c r="A131" s="7">
        <v>130</v>
      </c>
      <c r="B131" s="7" t="s">
        <v>228</v>
      </c>
      <c r="C131" s="7" t="s">
        <v>80</v>
      </c>
      <c r="D131" s="7" t="s">
        <v>16</v>
      </c>
      <c r="E131" s="108" t="s">
        <v>252</v>
      </c>
      <c r="F131" s="16">
        <v>1</v>
      </c>
      <c r="G131" s="7" t="s">
        <v>18</v>
      </c>
      <c r="H131" s="10">
        <v>0</v>
      </c>
      <c r="I131" s="10">
        <v>0</v>
      </c>
      <c r="J131" s="56" t="s">
        <v>26</v>
      </c>
      <c r="K131" s="7">
        <v>6</v>
      </c>
      <c r="L131" s="7">
        <v>6</v>
      </c>
      <c r="M131" s="57" t="s">
        <v>1118</v>
      </c>
      <c r="N131" s="7">
        <v>1</v>
      </c>
      <c r="O131" s="7">
        <v>1</v>
      </c>
      <c r="P131" s="58"/>
      <c r="Q131" s="10">
        <v>0</v>
      </c>
      <c r="R131" s="10">
        <v>0</v>
      </c>
      <c r="S131" s="56" t="s">
        <v>26</v>
      </c>
      <c r="T131" s="27">
        <v>1</v>
      </c>
      <c r="U131" s="3">
        <v>1</v>
      </c>
      <c r="V131" s="102" t="s">
        <v>1749</v>
      </c>
      <c r="W131" s="3">
        <v>8</v>
      </c>
      <c r="X131" s="3">
        <v>8</v>
      </c>
      <c r="AL131" s="7">
        <f t="shared" si="16"/>
        <v>16</v>
      </c>
      <c r="AM131" s="7">
        <f t="shared" si="17"/>
        <v>16</v>
      </c>
      <c r="AN131" s="18">
        <f t="shared" si="18"/>
        <v>1</v>
      </c>
      <c r="AO131" s="18">
        <f t="shared" si="19"/>
        <v>1</v>
      </c>
      <c r="AP131" s="7" t="s">
        <v>2096</v>
      </c>
    </row>
    <row r="132" spans="1:42" ht="15.75" hidden="1" customHeight="1" x14ac:dyDescent="0.25">
      <c r="A132" s="7">
        <v>131</v>
      </c>
      <c r="B132" s="7" t="s">
        <v>228</v>
      </c>
      <c r="C132" s="7" t="s">
        <v>80</v>
      </c>
      <c r="D132" s="7" t="s">
        <v>16</v>
      </c>
      <c r="E132" s="108" t="s">
        <v>253</v>
      </c>
      <c r="F132" s="16">
        <v>1</v>
      </c>
      <c r="G132" s="7" t="s">
        <v>18</v>
      </c>
      <c r="H132" s="7">
        <v>26</v>
      </c>
      <c r="I132" s="7">
        <v>26</v>
      </c>
      <c r="J132" s="59" t="s">
        <v>1111</v>
      </c>
      <c r="K132" s="7">
        <v>15</v>
      </c>
      <c r="L132" s="7">
        <v>15</v>
      </c>
      <c r="M132" s="57" t="s">
        <v>1111</v>
      </c>
      <c r="N132" s="7">
        <v>20</v>
      </c>
      <c r="O132" s="7">
        <v>20</v>
      </c>
      <c r="P132" s="58"/>
      <c r="Q132" s="7">
        <v>13</v>
      </c>
      <c r="R132" s="7">
        <v>13</v>
      </c>
      <c r="S132" s="47"/>
      <c r="T132" s="27">
        <v>25</v>
      </c>
      <c r="U132" s="3">
        <v>25</v>
      </c>
      <c r="V132" s="102" t="s">
        <v>1750</v>
      </c>
      <c r="W132" s="3">
        <v>27</v>
      </c>
      <c r="X132" s="3">
        <v>27</v>
      </c>
      <c r="AL132" s="7">
        <f t="shared" si="16"/>
        <v>126</v>
      </c>
      <c r="AM132" s="7">
        <f t="shared" si="17"/>
        <v>126</v>
      </c>
      <c r="AN132" s="18">
        <f t="shared" si="18"/>
        <v>1</v>
      </c>
      <c r="AO132" s="18">
        <f t="shared" si="19"/>
        <v>1</v>
      </c>
      <c r="AP132" s="7" t="s">
        <v>2096</v>
      </c>
    </row>
    <row r="133" spans="1:42" ht="15.75" hidden="1" customHeight="1" x14ac:dyDescent="0.25">
      <c r="A133" s="7">
        <v>132</v>
      </c>
      <c r="B133" s="7" t="s">
        <v>228</v>
      </c>
      <c r="C133" s="7" t="s">
        <v>80</v>
      </c>
      <c r="D133" s="7" t="s">
        <v>16</v>
      </c>
      <c r="E133" s="108" t="s">
        <v>254</v>
      </c>
      <c r="F133" s="16">
        <v>1</v>
      </c>
      <c r="G133" s="7" t="s">
        <v>18</v>
      </c>
      <c r="H133" s="7">
        <v>1</v>
      </c>
      <c r="I133" s="7">
        <v>1</v>
      </c>
      <c r="J133" s="59" t="s">
        <v>1112</v>
      </c>
      <c r="K133" s="7">
        <v>4</v>
      </c>
      <c r="L133" s="7">
        <v>4</v>
      </c>
      <c r="M133" s="57" t="s">
        <v>1112</v>
      </c>
      <c r="N133" s="7">
        <v>5</v>
      </c>
      <c r="O133" s="7">
        <v>5</v>
      </c>
      <c r="P133" s="58"/>
      <c r="Q133" s="7">
        <v>1</v>
      </c>
      <c r="R133" s="7">
        <v>1</v>
      </c>
      <c r="S133" s="47"/>
      <c r="T133" s="27">
        <v>3</v>
      </c>
      <c r="U133" s="3">
        <v>3</v>
      </c>
      <c r="V133" s="102" t="s">
        <v>1751</v>
      </c>
      <c r="W133" s="3">
        <v>2</v>
      </c>
      <c r="X133" s="3">
        <v>2</v>
      </c>
      <c r="AL133" s="7">
        <f t="shared" si="16"/>
        <v>16</v>
      </c>
      <c r="AM133" s="7">
        <f t="shared" si="17"/>
        <v>16</v>
      </c>
      <c r="AN133" s="18">
        <f t="shared" si="18"/>
        <v>1</v>
      </c>
      <c r="AO133" s="18">
        <f t="shared" si="19"/>
        <v>1</v>
      </c>
      <c r="AP133" s="7" t="s">
        <v>2096</v>
      </c>
    </row>
    <row r="134" spans="1:42" ht="15.75" hidden="1" customHeight="1" x14ac:dyDescent="0.25">
      <c r="A134" s="7">
        <v>133</v>
      </c>
      <c r="B134" s="7" t="s">
        <v>228</v>
      </c>
      <c r="C134" s="7" t="s">
        <v>80</v>
      </c>
      <c r="D134" s="7" t="s">
        <v>16</v>
      </c>
      <c r="E134" s="108" t="s">
        <v>255</v>
      </c>
      <c r="F134" s="16">
        <v>1</v>
      </c>
      <c r="G134" s="7" t="s">
        <v>18</v>
      </c>
      <c r="H134" s="7">
        <v>542</v>
      </c>
      <c r="I134" s="7">
        <v>542</v>
      </c>
      <c r="J134" s="59" t="s">
        <v>1113</v>
      </c>
      <c r="K134" s="7">
        <v>542</v>
      </c>
      <c r="L134" s="7">
        <v>582</v>
      </c>
      <c r="M134" s="57" t="s">
        <v>1113</v>
      </c>
      <c r="N134" s="7">
        <v>542</v>
      </c>
      <c r="O134" s="7">
        <v>582</v>
      </c>
      <c r="P134" s="58"/>
      <c r="Q134" s="7">
        <v>542</v>
      </c>
      <c r="R134" s="7">
        <v>582</v>
      </c>
      <c r="S134" s="47"/>
      <c r="T134" s="27">
        <v>542</v>
      </c>
      <c r="U134" s="3">
        <v>582</v>
      </c>
      <c r="V134" s="102" t="s">
        <v>1752</v>
      </c>
      <c r="W134" s="3">
        <v>542</v>
      </c>
      <c r="X134" s="3">
        <v>582</v>
      </c>
      <c r="AL134" s="7">
        <f t="shared" si="16"/>
        <v>3252</v>
      </c>
      <c r="AM134" s="7">
        <f t="shared" si="17"/>
        <v>3452</v>
      </c>
      <c r="AN134" s="18">
        <f t="shared" si="18"/>
        <v>0.94206257242178448</v>
      </c>
      <c r="AO134" s="18">
        <f t="shared" si="19"/>
        <v>0.94206257242178448</v>
      </c>
      <c r="AP134" s="7" t="s">
        <v>2096</v>
      </c>
    </row>
    <row r="135" spans="1:42" ht="15.75" hidden="1" customHeight="1" x14ac:dyDescent="0.25">
      <c r="A135" s="7">
        <v>134</v>
      </c>
      <c r="B135" s="7" t="s">
        <v>228</v>
      </c>
      <c r="C135" s="7" t="s">
        <v>80</v>
      </c>
      <c r="D135" s="7" t="s">
        <v>16</v>
      </c>
      <c r="E135" s="108" t="s">
        <v>256</v>
      </c>
      <c r="F135" s="16">
        <v>1</v>
      </c>
      <c r="G135" s="7" t="s">
        <v>18</v>
      </c>
      <c r="H135" s="7">
        <v>35</v>
      </c>
      <c r="I135" s="7">
        <v>35</v>
      </c>
      <c r="J135" s="59" t="s">
        <v>1114</v>
      </c>
      <c r="K135" s="7">
        <v>40</v>
      </c>
      <c r="L135" s="7">
        <v>40</v>
      </c>
      <c r="M135" s="57" t="s">
        <v>1114</v>
      </c>
      <c r="N135" s="7">
        <v>33</v>
      </c>
      <c r="O135" s="7">
        <v>33</v>
      </c>
      <c r="P135" s="58"/>
      <c r="Q135" s="7">
        <v>20</v>
      </c>
      <c r="R135" s="7">
        <v>20</v>
      </c>
      <c r="S135" s="47"/>
      <c r="T135" s="27">
        <v>20</v>
      </c>
      <c r="U135" s="3">
        <v>20</v>
      </c>
      <c r="V135" s="102" t="s">
        <v>1753</v>
      </c>
      <c r="W135" s="3">
        <v>22</v>
      </c>
      <c r="X135" s="3">
        <v>22</v>
      </c>
      <c r="AL135" s="7">
        <f t="shared" si="16"/>
        <v>170</v>
      </c>
      <c r="AM135" s="7">
        <f t="shared" si="17"/>
        <v>170</v>
      </c>
      <c r="AN135" s="18">
        <f t="shared" si="18"/>
        <v>1</v>
      </c>
      <c r="AO135" s="18">
        <f t="shared" si="19"/>
        <v>1</v>
      </c>
      <c r="AP135" s="7" t="s">
        <v>2096</v>
      </c>
    </row>
    <row r="136" spans="1:42" ht="15.75" hidden="1" customHeight="1" x14ac:dyDescent="0.25">
      <c r="A136" s="7">
        <v>135</v>
      </c>
      <c r="B136" s="7" t="s">
        <v>228</v>
      </c>
      <c r="C136" s="7" t="s">
        <v>80</v>
      </c>
      <c r="D136" s="7" t="s">
        <v>16</v>
      </c>
      <c r="E136" s="108" t="s">
        <v>257</v>
      </c>
      <c r="F136" s="16">
        <v>1</v>
      </c>
      <c r="G136" s="7" t="s">
        <v>18</v>
      </c>
      <c r="H136" s="7">
        <v>7</v>
      </c>
      <c r="I136" s="7">
        <v>7</v>
      </c>
      <c r="J136" s="59" t="s">
        <v>1115</v>
      </c>
      <c r="K136" s="7">
        <v>7</v>
      </c>
      <c r="L136" s="7">
        <v>7</v>
      </c>
      <c r="M136" s="57" t="s">
        <v>1115</v>
      </c>
      <c r="N136" s="7">
        <v>9</v>
      </c>
      <c r="O136" s="7">
        <v>9</v>
      </c>
      <c r="P136" s="58"/>
      <c r="Q136" s="7">
        <v>7</v>
      </c>
      <c r="R136" s="7">
        <v>7</v>
      </c>
      <c r="S136" s="47"/>
      <c r="T136" s="27">
        <v>7</v>
      </c>
      <c r="U136" s="3">
        <v>7</v>
      </c>
      <c r="V136" s="102" t="s">
        <v>1754</v>
      </c>
      <c r="W136" s="3">
        <v>7</v>
      </c>
      <c r="X136" s="3">
        <v>7</v>
      </c>
      <c r="AL136" s="7">
        <f t="shared" si="16"/>
        <v>44</v>
      </c>
      <c r="AM136" s="7">
        <f t="shared" si="17"/>
        <v>44</v>
      </c>
      <c r="AN136" s="18">
        <f t="shared" si="18"/>
        <v>1</v>
      </c>
      <c r="AO136" s="18">
        <f t="shared" si="19"/>
        <v>1</v>
      </c>
      <c r="AP136" s="7" t="s">
        <v>2096</v>
      </c>
    </row>
    <row r="137" spans="1:42" ht="15.75" hidden="1" customHeight="1" x14ac:dyDescent="0.25">
      <c r="A137" s="7">
        <v>136</v>
      </c>
      <c r="B137" s="7" t="s">
        <v>228</v>
      </c>
      <c r="C137" s="7" t="s">
        <v>80</v>
      </c>
      <c r="D137" s="7" t="s">
        <v>16</v>
      </c>
      <c r="E137" s="108" t="s">
        <v>258</v>
      </c>
      <c r="F137" s="16">
        <v>1</v>
      </c>
      <c r="G137" s="7" t="s">
        <v>18</v>
      </c>
      <c r="H137" s="7">
        <v>1</v>
      </c>
      <c r="I137" s="7">
        <v>1</v>
      </c>
      <c r="J137" s="59" t="s">
        <v>1116</v>
      </c>
      <c r="K137" s="7">
        <v>4</v>
      </c>
      <c r="L137" s="7">
        <v>4</v>
      </c>
      <c r="M137" s="57" t="s">
        <v>1119</v>
      </c>
      <c r="N137" s="7">
        <v>4</v>
      </c>
      <c r="O137" s="7">
        <v>4</v>
      </c>
      <c r="P137" s="58"/>
      <c r="Q137" s="7">
        <v>5</v>
      </c>
      <c r="R137" s="7">
        <v>5</v>
      </c>
      <c r="S137" s="47"/>
      <c r="T137" s="27">
        <v>2</v>
      </c>
      <c r="U137" s="3">
        <v>2</v>
      </c>
      <c r="V137" s="102" t="s">
        <v>1755</v>
      </c>
      <c r="W137" s="3">
        <v>6</v>
      </c>
      <c r="X137" s="3">
        <v>6</v>
      </c>
      <c r="AL137" s="7">
        <f t="shared" si="16"/>
        <v>22</v>
      </c>
      <c r="AM137" s="7">
        <f t="shared" si="17"/>
        <v>22</v>
      </c>
      <c r="AN137" s="18">
        <f t="shared" si="18"/>
        <v>1</v>
      </c>
      <c r="AO137" s="18">
        <f t="shared" si="19"/>
        <v>1</v>
      </c>
      <c r="AP137" s="7" t="s">
        <v>2096</v>
      </c>
    </row>
    <row r="138" spans="1:42" ht="15.75" hidden="1" customHeight="1" x14ac:dyDescent="0.25">
      <c r="A138" s="7">
        <v>137</v>
      </c>
      <c r="B138" s="7" t="s">
        <v>228</v>
      </c>
      <c r="C138" s="7" t="s">
        <v>80</v>
      </c>
      <c r="D138" s="7" t="s">
        <v>16</v>
      </c>
      <c r="E138" s="46" t="s">
        <v>259</v>
      </c>
      <c r="F138" s="16">
        <v>1</v>
      </c>
      <c r="G138" s="7" t="s">
        <v>18</v>
      </c>
      <c r="H138" s="10">
        <v>0</v>
      </c>
      <c r="I138" s="10">
        <v>0</v>
      </c>
      <c r="J138" s="56" t="s">
        <v>26</v>
      </c>
      <c r="K138" s="10">
        <v>0</v>
      </c>
      <c r="L138" s="10">
        <v>0</v>
      </c>
      <c r="M138" s="56" t="s">
        <v>26</v>
      </c>
      <c r="N138" s="10">
        <v>0</v>
      </c>
      <c r="O138" s="10">
        <v>0</v>
      </c>
      <c r="P138" s="56" t="s">
        <v>26</v>
      </c>
      <c r="Q138" s="10">
        <v>0</v>
      </c>
      <c r="R138" s="10">
        <v>0</v>
      </c>
      <c r="S138" s="56" t="s">
        <v>26</v>
      </c>
      <c r="T138" s="27">
        <v>184940</v>
      </c>
      <c r="U138" s="3">
        <v>184940</v>
      </c>
      <c r="V138" s="102" t="s">
        <v>1756</v>
      </c>
      <c r="W138" s="3">
        <v>17459</v>
      </c>
      <c r="X138" s="3">
        <v>17459</v>
      </c>
      <c r="AL138" s="7">
        <f t="shared" si="16"/>
        <v>202399</v>
      </c>
      <c r="AM138" s="7">
        <f t="shared" si="17"/>
        <v>202399</v>
      </c>
      <c r="AN138" s="18">
        <f t="shared" si="18"/>
        <v>1</v>
      </c>
      <c r="AO138" s="18">
        <f t="shared" si="19"/>
        <v>1</v>
      </c>
      <c r="AP138" s="7" t="s">
        <v>2096</v>
      </c>
    </row>
    <row r="139" spans="1:42" ht="15.75" hidden="1" customHeight="1" x14ac:dyDescent="0.25">
      <c r="A139" s="7">
        <v>138</v>
      </c>
      <c r="B139" s="7" t="s">
        <v>228</v>
      </c>
      <c r="C139" s="7" t="s">
        <v>80</v>
      </c>
      <c r="D139" s="7" t="s">
        <v>16</v>
      </c>
      <c r="E139" s="46" t="s">
        <v>260</v>
      </c>
      <c r="F139" s="16">
        <v>1</v>
      </c>
      <c r="G139" s="7" t="s">
        <v>18</v>
      </c>
      <c r="H139" s="10">
        <v>0</v>
      </c>
      <c r="I139" s="10">
        <v>0</v>
      </c>
      <c r="J139" s="56" t="s">
        <v>26</v>
      </c>
      <c r="K139" s="10">
        <v>0</v>
      </c>
      <c r="L139" s="10">
        <v>0</v>
      </c>
      <c r="M139" s="56" t="s">
        <v>26</v>
      </c>
      <c r="N139" s="10">
        <v>0</v>
      </c>
      <c r="O139" s="10">
        <v>0</v>
      </c>
      <c r="P139" s="56" t="s">
        <v>26</v>
      </c>
      <c r="Q139" s="10">
        <v>0</v>
      </c>
      <c r="R139" s="10">
        <v>0</v>
      </c>
      <c r="S139" s="50" t="s">
        <v>26</v>
      </c>
      <c r="T139" s="97">
        <v>0</v>
      </c>
      <c r="U139" s="10">
        <v>0</v>
      </c>
      <c r="V139" s="50" t="s">
        <v>26</v>
      </c>
      <c r="W139" s="10">
        <v>0</v>
      </c>
      <c r="X139" s="10">
        <v>0</v>
      </c>
      <c r="Y139" s="50" t="s">
        <v>26</v>
      </c>
      <c r="Z139" s="46"/>
      <c r="AA139" s="46"/>
      <c r="AB139" s="46"/>
      <c r="AC139" s="46"/>
      <c r="AD139" s="46"/>
      <c r="AE139" s="46"/>
      <c r="AF139" s="46"/>
      <c r="AG139" s="46"/>
      <c r="AH139" s="46"/>
      <c r="AI139" s="46"/>
      <c r="AJ139" s="46"/>
      <c r="AK139" s="46"/>
      <c r="AL139" s="7">
        <f t="shared" si="16"/>
        <v>0</v>
      </c>
      <c r="AM139" s="7">
        <f t="shared" si="17"/>
        <v>0</v>
      </c>
      <c r="AN139" s="18" t="e">
        <f t="shared" si="18"/>
        <v>#DIV/0!</v>
      </c>
      <c r="AO139" s="18" t="e">
        <f t="shared" si="19"/>
        <v>#DIV/0!</v>
      </c>
      <c r="AP139" s="7" t="s">
        <v>2095</v>
      </c>
    </row>
    <row r="140" spans="1:42" ht="15.75" hidden="1" customHeight="1" x14ac:dyDescent="0.25">
      <c r="A140" s="7">
        <v>139</v>
      </c>
      <c r="B140" s="7" t="s">
        <v>228</v>
      </c>
      <c r="C140" s="7" t="s">
        <v>80</v>
      </c>
      <c r="D140" s="7" t="s">
        <v>16</v>
      </c>
      <c r="E140" s="46" t="s">
        <v>261</v>
      </c>
      <c r="F140" s="16">
        <v>1</v>
      </c>
      <c r="G140" s="7" t="s">
        <v>18</v>
      </c>
      <c r="H140" s="10">
        <v>0</v>
      </c>
      <c r="I140" s="10">
        <v>0</v>
      </c>
      <c r="J140" s="56" t="s">
        <v>26</v>
      </c>
      <c r="K140" s="10">
        <v>0</v>
      </c>
      <c r="L140" s="10">
        <v>0</v>
      </c>
      <c r="M140" s="56" t="s">
        <v>26</v>
      </c>
      <c r="N140" s="10">
        <v>0</v>
      </c>
      <c r="O140" s="10">
        <v>0</v>
      </c>
      <c r="P140" s="56" t="s">
        <v>26</v>
      </c>
      <c r="Q140" s="10">
        <v>0</v>
      </c>
      <c r="R140" s="10">
        <v>0</v>
      </c>
      <c r="S140" s="50" t="s">
        <v>26</v>
      </c>
      <c r="T140" s="97">
        <v>0</v>
      </c>
      <c r="U140" s="10">
        <v>0</v>
      </c>
      <c r="V140" s="50" t="s">
        <v>26</v>
      </c>
      <c r="W140" s="10">
        <v>0</v>
      </c>
      <c r="X140" s="10">
        <v>0</v>
      </c>
      <c r="Y140" s="50" t="s">
        <v>26</v>
      </c>
      <c r="Z140" s="46"/>
      <c r="AA140" s="46"/>
      <c r="AB140" s="46"/>
      <c r="AC140" s="46"/>
      <c r="AD140" s="46"/>
      <c r="AE140" s="46"/>
      <c r="AF140" s="46"/>
      <c r="AG140" s="46"/>
      <c r="AH140" s="46"/>
      <c r="AI140" s="46"/>
      <c r="AJ140" s="46"/>
      <c r="AK140" s="46"/>
      <c r="AL140" s="7">
        <f t="shared" si="16"/>
        <v>0</v>
      </c>
      <c r="AM140" s="7">
        <f t="shared" si="17"/>
        <v>0</v>
      </c>
      <c r="AN140" s="18" t="e">
        <f t="shared" si="18"/>
        <v>#DIV/0!</v>
      </c>
      <c r="AO140" s="18" t="e">
        <f t="shared" si="19"/>
        <v>#DIV/0!</v>
      </c>
      <c r="AP140" s="7" t="s">
        <v>2094</v>
      </c>
    </row>
    <row r="141" spans="1:42" ht="15.75" hidden="1" customHeight="1" x14ac:dyDescent="0.25">
      <c r="A141" s="7">
        <v>140</v>
      </c>
      <c r="B141" s="7" t="s">
        <v>228</v>
      </c>
      <c r="C141" s="7" t="s">
        <v>80</v>
      </c>
      <c r="D141" s="7" t="s">
        <v>16</v>
      </c>
      <c r="E141" s="46" t="s">
        <v>262</v>
      </c>
      <c r="F141" s="16">
        <v>1</v>
      </c>
      <c r="G141" s="7" t="s">
        <v>18</v>
      </c>
      <c r="H141" s="10">
        <v>0</v>
      </c>
      <c r="I141" s="10">
        <v>0</v>
      </c>
      <c r="J141" s="56" t="s">
        <v>26</v>
      </c>
      <c r="K141" s="10">
        <v>0</v>
      </c>
      <c r="L141" s="10">
        <v>0</v>
      </c>
      <c r="M141" s="56" t="s">
        <v>26</v>
      </c>
      <c r="N141" s="10">
        <v>0</v>
      </c>
      <c r="O141" s="10">
        <v>0</v>
      </c>
      <c r="P141" s="56" t="s">
        <v>26</v>
      </c>
      <c r="Q141" s="10">
        <v>0</v>
      </c>
      <c r="R141" s="10">
        <v>0</v>
      </c>
      <c r="S141" s="50" t="s">
        <v>26</v>
      </c>
      <c r="T141" s="10">
        <v>0</v>
      </c>
      <c r="U141" s="10">
        <v>0</v>
      </c>
      <c r="V141" s="50" t="s">
        <v>26</v>
      </c>
      <c r="W141" s="10">
        <v>0</v>
      </c>
      <c r="X141" s="10">
        <v>0</v>
      </c>
      <c r="Y141" s="50" t="s">
        <v>26</v>
      </c>
      <c r="Z141" s="46"/>
      <c r="AA141" s="46"/>
      <c r="AB141" s="46"/>
      <c r="AC141" s="46"/>
      <c r="AD141" s="46"/>
      <c r="AE141" s="46"/>
      <c r="AF141" s="46"/>
      <c r="AG141" s="46"/>
      <c r="AH141" s="46"/>
      <c r="AI141" s="46"/>
      <c r="AJ141" s="46"/>
      <c r="AK141" s="46"/>
      <c r="AL141" s="7">
        <f t="shared" si="16"/>
        <v>0</v>
      </c>
      <c r="AM141" s="7">
        <f t="shared" si="17"/>
        <v>0</v>
      </c>
      <c r="AN141" s="18" t="e">
        <f t="shared" si="18"/>
        <v>#DIV/0!</v>
      </c>
      <c r="AO141" s="18" t="e">
        <f t="shared" si="19"/>
        <v>#DIV/0!</v>
      </c>
      <c r="AP141" s="7" t="s">
        <v>2094</v>
      </c>
    </row>
    <row r="142" spans="1:42" ht="15.75" hidden="1" customHeight="1" x14ac:dyDescent="0.25">
      <c r="A142" s="7">
        <v>141</v>
      </c>
      <c r="B142" s="7" t="s">
        <v>263</v>
      </c>
      <c r="C142" s="7" t="s">
        <v>264</v>
      </c>
      <c r="D142" s="7" t="s">
        <v>16</v>
      </c>
      <c r="E142" s="108" t="s">
        <v>1254</v>
      </c>
      <c r="F142" s="8">
        <v>1</v>
      </c>
      <c r="G142" s="7" t="s">
        <v>18</v>
      </c>
      <c r="H142" s="7">
        <v>977</v>
      </c>
      <c r="I142" s="7">
        <v>977</v>
      </c>
      <c r="J142" s="59"/>
      <c r="K142" s="15">
        <v>1042</v>
      </c>
      <c r="L142" s="7">
        <v>1042</v>
      </c>
      <c r="M142" s="57" t="s">
        <v>392</v>
      </c>
      <c r="N142" s="7">
        <v>1012</v>
      </c>
      <c r="O142" s="7">
        <v>1012</v>
      </c>
      <c r="P142" s="58"/>
      <c r="Q142" s="7">
        <v>1113</v>
      </c>
      <c r="R142" s="7">
        <v>1113</v>
      </c>
      <c r="S142" s="53" t="s">
        <v>1673</v>
      </c>
      <c r="T142" s="3">
        <v>1070</v>
      </c>
      <c r="U142" s="3">
        <v>1070</v>
      </c>
      <c r="V142" s="102" t="s">
        <v>1831</v>
      </c>
      <c r="W142" s="3">
        <v>970</v>
      </c>
      <c r="X142" s="3">
        <v>970</v>
      </c>
      <c r="AL142" s="7">
        <f t="shared" si="16"/>
        <v>6184</v>
      </c>
      <c r="AM142" s="7">
        <f t="shared" si="17"/>
        <v>6184</v>
      </c>
      <c r="AN142" s="18">
        <f t="shared" si="18"/>
        <v>1</v>
      </c>
      <c r="AO142" s="18">
        <f t="shared" si="19"/>
        <v>1</v>
      </c>
      <c r="AP142" s="7" t="s">
        <v>2096</v>
      </c>
    </row>
    <row r="143" spans="1:42" ht="15.75" hidden="1" customHeight="1" x14ac:dyDescent="0.25">
      <c r="A143" s="7">
        <v>142</v>
      </c>
      <c r="B143" s="7" t="s">
        <v>263</v>
      </c>
      <c r="C143" s="7" t="s">
        <v>264</v>
      </c>
      <c r="D143" s="7" t="s">
        <v>16</v>
      </c>
      <c r="E143" s="108" t="s">
        <v>265</v>
      </c>
      <c r="F143" s="8">
        <v>1</v>
      </c>
      <c r="G143" s="7" t="s">
        <v>18</v>
      </c>
      <c r="H143" s="7">
        <v>977</v>
      </c>
      <c r="I143" s="7">
        <v>977</v>
      </c>
      <c r="J143" s="59"/>
      <c r="K143" s="15">
        <v>1042</v>
      </c>
      <c r="L143" s="7">
        <v>1042</v>
      </c>
      <c r="M143" s="57" t="s">
        <v>399</v>
      </c>
      <c r="N143" s="7">
        <v>1012</v>
      </c>
      <c r="O143" s="7">
        <v>1012</v>
      </c>
      <c r="P143" s="58"/>
      <c r="Q143" s="7">
        <v>1113</v>
      </c>
      <c r="R143" s="7">
        <v>1113</v>
      </c>
      <c r="S143" s="53" t="s">
        <v>1674</v>
      </c>
      <c r="T143" s="3">
        <v>1070</v>
      </c>
      <c r="U143" s="3">
        <v>1070</v>
      </c>
      <c r="V143" s="102" t="s">
        <v>1832</v>
      </c>
      <c r="W143" s="3">
        <v>970</v>
      </c>
      <c r="X143" s="3">
        <v>970</v>
      </c>
      <c r="AL143" s="7">
        <f t="shared" si="16"/>
        <v>6184</v>
      </c>
      <c r="AM143" s="7">
        <f t="shared" si="17"/>
        <v>6184</v>
      </c>
      <c r="AN143" s="18">
        <f t="shared" si="18"/>
        <v>1</v>
      </c>
      <c r="AO143" s="18">
        <f t="shared" si="19"/>
        <v>1</v>
      </c>
      <c r="AP143" s="7" t="s">
        <v>2096</v>
      </c>
    </row>
    <row r="144" spans="1:42" ht="15.75" hidden="1" customHeight="1" x14ac:dyDescent="0.25">
      <c r="A144" s="7">
        <v>143</v>
      </c>
      <c r="B144" s="7" t="s">
        <v>263</v>
      </c>
      <c r="C144" s="7" t="s">
        <v>264</v>
      </c>
      <c r="D144" s="7" t="s">
        <v>16</v>
      </c>
      <c r="E144" s="108" t="s">
        <v>266</v>
      </c>
      <c r="F144" s="8">
        <v>1</v>
      </c>
      <c r="G144" s="7" t="s">
        <v>18</v>
      </c>
      <c r="H144" s="7">
        <v>80</v>
      </c>
      <c r="I144" s="7">
        <v>80</v>
      </c>
      <c r="J144" s="59"/>
      <c r="K144" s="15">
        <v>45</v>
      </c>
      <c r="L144" s="7">
        <v>45</v>
      </c>
      <c r="M144" s="57" t="s">
        <v>386</v>
      </c>
      <c r="N144" s="7">
        <v>138</v>
      </c>
      <c r="O144" s="7">
        <v>138</v>
      </c>
      <c r="P144" s="58"/>
      <c r="Q144" s="7">
        <v>153</v>
      </c>
      <c r="R144" s="7">
        <v>153</v>
      </c>
      <c r="S144" s="53" t="s">
        <v>1675</v>
      </c>
      <c r="T144" s="27">
        <v>112</v>
      </c>
      <c r="U144" s="3">
        <v>112</v>
      </c>
      <c r="V144" s="102" t="s">
        <v>1833</v>
      </c>
      <c r="W144" s="3">
        <v>112</v>
      </c>
      <c r="X144" s="3">
        <v>112</v>
      </c>
      <c r="AL144" s="7">
        <f t="shared" ref="AL144:AL175" si="20">H144+K144+N144+Q144+T144+W144</f>
        <v>640</v>
      </c>
      <c r="AM144" s="7">
        <f t="shared" ref="AM144:AM175" si="21">I144+L144+O144+R144+U144+X144</f>
        <v>640</v>
      </c>
      <c r="AN144" s="18">
        <f t="shared" si="18"/>
        <v>1</v>
      </c>
      <c r="AO144" s="18">
        <f t="shared" si="19"/>
        <v>1</v>
      </c>
      <c r="AP144" s="7" t="s">
        <v>2096</v>
      </c>
    </row>
    <row r="145" spans="1:42" ht="15.75" hidden="1" customHeight="1" x14ac:dyDescent="0.25">
      <c r="A145" s="7">
        <v>144</v>
      </c>
      <c r="B145" s="7" t="s">
        <v>263</v>
      </c>
      <c r="C145" s="7" t="s">
        <v>267</v>
      </c>
      <c r="D145" s="7" t="s">
        <v>16</v>
      </c>
      <c r="E145" s="108" t="s">
        <v>268</v>
      </c>
      <c r="F145" s="8">
        <v>1</v>
      </c>
      <c r="G145" s="7" t="s">
        <v>18</v>
      </c>
      <c r="H145" s="7">
        <v>120</v>
      </c>
      <c r="I145" s="7">
        <v>120</v>
      </c>
      <c r="J145" s="59"/>
      <c r="K145" s="15">
        <v>120</v>
      </c>
      <c r="L145" s="7">
        <v>120</v>
      </c>
      <c r="M145" s="57"/>
      <c r="P145" s="58"/>
      <c r="Q145" s="7">
        <v>100</v>
      </c>
      <c r="R145" s="7">
        <v>100</v>
      </c>
      <c r="S145" s="46">
        <v>144</v>
      </c>
      <c r="T145" s="27">
        <v>22</v>
      </c>
      <c r="U145" s="3">
        <v>22</v>
      </c>
      <c r="V145" s="102" t="s">
        <v>1834</v>
      </c>
      <c r="W145" s="3">
        <v>100</v>
      </c>
      <c r="X145" s="3">
        <v>100</v>
      </c>
      <c r="AL145" s="7">
        <f t="shared" si="20"/>
        <v>462</v>
      </c>
      <c r="AM145" s="7">
        <f t="shared" si="21"/>
        <v>462</v>
      </c>
      <c r="AN145" s="18">
        <f t="shared" si="18"/>
        <v>1</v>
      </c>
      <c r="AO145" s="18">
        <f t="shared" si="19"/>
        <v>1</v>
      </c>
      <c r="AP145" s="7" t="s">
        <v>2096</v>
      </c>
    </row>
    <row r="146" spans="1:42" ht="15.75" hidden="1" customHeight="1" x14ac:dyDescent="0.25">
      <c r="A146" s="7">
        <v>145</v>
      </c>
      <c r="B146" s="7" t="s">
        <v>263</v>
      </c>
      <c r="C146" s="7" t="s">
        <v>267</v>
      </c>
      <c r="D146" s="7" t="s">
        <v>16</v>
      </c>
      <c r="E146" s="108" t="s">
        <v>269</v>
      </c>
      <c r="F146" s="8">
        <v>1</v>
      </c>
      <c r="G146" s="7" t="s">
        <v>18</v>
      </c>
      <c r="H146" s="7">
        <v>63</v>
      </c>
      <c r="I146" s="7">
        <v>63</v>
      </c>
      <c r="J146" s="59"/>
      <c r="K146" s="15">
        <v>21</v>
      </c>
      <c r="L146" s="7">
        <v>21</v>
      </c>
      <c r="M146" s="57"/>
      <c r="P146" s="58"/>
      <c r="Q146" s="7">
        <v>35</v>
      </c>
      <c r="R146" s="7">
        <v>35</v>
      </c>
      <c r="S146" s="46">
        <v>145</v>
      </c>
      <c r="T146" s="27">
        <v>14</v>
      </c>
      <c r="U146" s="3">
        <v>14</v>
      </c>
      <c r="V146" s="102" t="s">
        <v>1834</v>
      </c>
      <c r="W146" s="3">
        <v>9</v>
      </c>
      <c r="X146" s="3">
        <v>9</v>
      </c>
      <c r="AL146" s="7">
        <f t="shared" si="20"/>
        <v>142</v>
      </c>
      <c r="AM146" s="7">
        <f t="shared" si="21"/>
        <v>142</v>
      </c>
      <c r="AN146" s="18">
        <f t="shared" si="18"/>
        <v>1</v>
      </c>
      <c r="AO146" s="18">
        <f t="shared" si="19"/>
        <v>1</v>
      </c>
      <c r="AP146" s="7" t="s">
        <v>2096</v>
      </c>
    </row>
    <row r="147" spans="1:42" ht="15.75" hidden="1" customHeight="1" x14ac:dyDescent="0.25">
      <c r="A147" s="7">
        <v>146</v>
      </c>
      <c r="B147" s="7" t="s">
        <v>263</v>
      </c>
      <c r="C147" s="7" t="s">
        <v>267</v>
      </c>
      <c r="D147" s="7" t="s">
        <v>16</v>
      </c>
      <c r="E147" s="108" t="s">
        <v>270</v>
      </c>
      <c r="F147" s="8">
        <v>1</v>
      </c>
      <c r="G147" s="7" t="s">
        <v>18</v>
      </c>
      <c r="H147" s="7">
        <v>33</v>
      </c>
      <c r="I147" s="7">
        <v>33</v>
      </c>
      <c r="J147" s="59"/>
      <c r="K147" s="15">
        <v>36</v>
      </c>
      <c r="L147" s="7">
        <v>36</v>
      </c>
      <c r="M147" s="57"/>
      <c r="P147" s="58"/>
      <c r="Q147" s="7">
        <v>26</v>
      </c>
      <c r="R147" s="7">
        <v>26</v>
      </c>
      <c r="S147" s="46">
        <v>146</v>
      </c>
      <c r="T147" s="27">
        <v>34</v>
      </c>
      <c r="U147" s="3">
        <v>34</v>
      </c>
      <c r="V147" s="102" t="s">
        <v>1834</v>
      </c>
      <c r="W147" s="3">
        <v>32</v>
      </c>
      <c r="X147" s="3">
        <v>32</v>
      </c>
      <c r="AL147" s="7">
        <f t="shared" si="20"/>
        <v>161</v>
      </c>
      <c r="AM147" s="7">
        <f t="shared" si="21"/>
        <v>161</v>
      </c>
      <c r="AN147" s="18">
        <f t="shared" si="18"/>
        <v>1</v>
      </c>
      <c r="AO147" s="18">
        <f t="shared" si="19"/>
        <v>1</v>
      </c>
      <c r="AP147" s="7" t="s">
        <v>2096</v>
      </c>
    </row>
    <row r="148" spans="1:42" ht="15.75" hidden="1" customHeight="1" x14ac:dyDescent="0.25">
      <c r="A148" s="7">
        <v>147</v>
      </c>
      <c r="B148" s="7" t="s">
        <v>263</v>
      </c>
      <c r="C148" s="7" t="s">
        <v>267</v>
      </c>
      <c r="D148" s="7" t="s">
        <v>16</v>
      </c>
      <c r="E148" s="108" t="s">
        <v>271</v>
      </c>
      <c r="F148" s="8">
        <v>1</v>
      </c>
      <c r="G148" s="7" t="s">
        <v>18</v>
      </c>
      <c r="H148" s="7">
        <v>745</v>
      </c>
      <c r="I148" s="7">
        <v>684</v>
      </c>
      <c r="J148" s="59"/>
      <c r="K148" s="15">
        <v>745</v>
      </c>
      <c r="L148" s="7">
        <v>677</v>
      </c>
      <c r="M148" s="57"/>
      <c r="P148" s="58"/>
      <c r="Q148" s="7">
        <v>745</v>
      </c>
      <c r="R148" s="7">
        <v>729</v>
      </c>
      <c r="S148" s="46">
        <v>147</v>
      </c>
      <c r="T148" s="27">
        <v>735</v>
      </c>
      <c r="U148" s="3">
        <v>745</v>
      </c>
      <c r="V148" s="102" t="s">
        <v>1834</v>
      </c>
      <c r="W148" s="3">
        <v>738</v>
      </c>
      <c r="X148" s="3">
        <v>745</v>
      </c>
      <c r="AL148" s="7">
        <f t="shared" si="20"/>
        <v>3708</v>
      </c>
      <c r="AM148" s="7">
        <f t="shared" si="21"/>
        <v>3580</v>
      </c>
      <c r="AN148" s="63">
        <f t="shared" si="18"/>
        <v>1.035754189944134</v>
      </c>
      <c r="AO148" s="18">
        <f t="shared" si="19"/>
        <v>1.035754189944134</v>
      </c>
      <c r="AP148" s="7" t="s">
        <v>2096</v>
      </c>
    </row>
    <row r="149" spans="1:42" ht="15.75" hidden="1" customHeight="1" x14ac:dyDescent="0.25">
      <c r="A149" s="7">
        <v>148</v>
      </c>
      <c r="B149" s="7" t="s">
        <v>263</v>
      </c>
      <c r="C149" s="7" t="s">
        <v>272</v>
      </c>
      <c r="D149" s="7" t="s">
        <v>16</v>
      </c>
      <c r="E149" s="108" t="s">
        <v>273</v>
      </c>
      <c r="F149" s="8">
        <v>1</v>
      </c>
      <c r="G149" s="7" t="s">
        <v>18</v>
      </c>
      <c r="H149" s="7">
        <v>31</v>
      </c>
      <c r="I149" s="7">
        <v>31</v>
      </c>
      <c r="J149" s="59"/>
      <c r="K149" s="14">
        <v>40</v>
      </c>
      <c r="L149" s="7">
        <v>40</v>
      </c>
      <c r="M149" s="57" t="s">
        <v>380</v>
      </c>
      <c r="P149" s="58"/>
      <c r="Q149" s="7">
        <v>69</v>
      </c>
      <c r="R149" s="7">
        <v>55</v>
      </c>
      <c r="S149" s="53" t="s">
        <v>1676</v>
      </c>
      <c r="T149" s="27">
        <v>62</v>
      </c>
      <c r="U149" s="3">
        <v>62</v>
      </c>
      <c r="V149" s="102" t="s">
        <v>1835</v>
      </c>
      <c r="W149" s="3">
        <v>58</v>
      </c>
      <c r="X149" s="3">
        <v>58</v>
      </c>
      <c r="AL149" s="7">
        <f t="shared" si="20"/>
        <v>260</v>
      </c>
      <c r="AM149" s="7">
        <f t="shared" si="21"/>
        <v>246</v>
      </c>
      <c r="AN149" s="63">
        <f t="shared" si="18"/>
        <v>1.056910569105691</v>
      </c>
      <c r="AO149" s="18">
        <f t="shared" si="19"/>
        <v>1.056910569105691</v>
      </c>
      <c r="AP149" s="7" t="s">
        <v>2096</v>
      </c>
    </row>
    <row r="150" spans="1:42" ht="15.75" hidden="1" customHeight="1" x14ac:dyDescent="0.25">
      <c r="A150" s="7">
        <v>149</v>
      </c>
      <c r="B150" s="7" t="s">
        <v>263</v>
      </c>
      <c r="C150" s="7" t="s">
        <v>272</v>
      </c>
      <c r="D150" s="7" t="s">
        <v>16</v>
      </c>
      <c r="E150" s="108" t="s">
        <v>274</v>
      </c>
      <c r="F150" s="8">
        <v>1</v>
      </c>
      <c r="G150" s="7" t="s">
        <v>18</v>
      </c>
      <c r="H150" s="7">
        <v>89</v>
      </c>
      <c r="I150" s="7">
        <v>89</v>
      </c>
      <c r="J150" s="59"/>
      <c r="K150" s="14">
        <v>95</v>
      </c>
      <c r="L150" s="7">
        <v>95</v>
      </c>
      <c r="M150" s="57" t="s">
        <v>379</v>
      </c>
      <c r="P150" s="58"/>
      <c r="Q150" s="7">
        <v>12</v>
      </c>
      <c r="R150" s="7">
        <v>5</v>
      </c>
      <c r="S150" s="53" t="s">
        <v>1677</v>
      </c>
      <c r="T150" s="27">
        <v>2</v>
      </c>
      <c r="U150" s="3">
        <v>2</v>
      </c>
      <c r="V150" s="102" t="s">
        <v>1836</v>
      </c>
      <c r="W150" s="3">
        <v>17</v>
      </c>
      <c r="X150" s="3">
        <v>17</v>
      </c>
      <c r="AL150" s="7">
        <f t="shared" si="20"/>
        <v>215</v>
      </c>
      <c r="AM150" s="7">
        <f t="shared" si="21"/>
        <v>208</v>
      </c>
      <c r="AN150" s="63">
        <f t="shared" si="18"/>
        <v>1.0336538461538463</v>
      </c>
      <c r="AO150" s="18">
        <f t="shared" si="19"/>
        <v>1.0336538461538463</v>
      </c>
      <c r="AP150" s="7" t="s">
        <v>2096</v>
      </c>
    </row>
    <row r="151" spans="1:42" ht="15.75" hidden="1" customHeight="1" x14ac:dyDescent="0.25">
      <c r="A151" s="7">
        <v>150</v>
      </c>
      <c r="B151" s="7" t="s">
        <v>263</v>
      </c>
      <c r="C151" s="7" t="s">
        <v>272</v>
      </c>
      <c r="D151" s="7" t="s">
        <v>16</v>
      </c>
      <c r="E151" s="108" t="s">
        <v>275</v>
      </c>
      <c r="F151" s="8">
        <v>1</v>
      </c>
      <c r="G151" s="7" t="s">
        <v>18</v>
      </c>
      <c r="H151" s="7">
        <v>93</v>
      </c>
      <c r="I151" s="7">
        <v>93</v>
      </c>
      <c r="J151" s="59"/>
      <c r="K151" s="14">
        <v>159</v>
      </c>
      <c r="L151" s="7">
        <v>159</v>
      </c>
      <c r="M151" s="57" t="s">
        <v>405</v>
      </c>
      <c r="P151" s="58"/>
      <c r="Q151" s="7">
        <v>76</v>
      </c>
      <c r="R151" s="7">
        <v>30</v>
      </c>
      <c r="S151" s="53" t="s">
        <v>1678</v>
      </c>
      <c r="T151" s="27">
        <v>95</v>
      </c>
      <c r="U151" s="3">
        <v>95</v>
      </c>
      <c r="V151" s="102" t="s">
        <v>1837</v>
      </c>
      <c r="W151" s="3">
        <v>110</v>
      </c>
      <c r="X151" s="3">
        <v>110</v>
      </c>
      <c r="AL151" s="7">
        <f t="shared" si="20"/>
        <v>533</v>
      </c>
      <c r="AM151" s="7">
        <f t="shared" si="21"/>
        <v>487</v>
      </c>
      <c r="AN151" s="63">
        <f t="shared" si="18"/>
        <v>1.0944558521560575</v>
      </c>
      <c r="AO151" s="18">
        <f t="shared" si="19"/>
        <v>1.0944558521560575</v>
      </c>
      <c r="AP151" s="7" t="s">
        <v>2096</v>
      </c>
    </row>
    <row r="152" spans="1:42" ht="15.75" hidden="1" customHeight="1" x14ac:dyDescent="0.25">
      <c r="A152" s="7">
        <v>151</v>
      </c>
      <c r="B152" s="7" t="s">
        <v>263</v>
      </c>
      <c r="C152" s="7" t="s">
        <v>272</v>
      </c>
      <c r="D152" s="7" t="s">
        <v>16</v>
      </c>
      <c r="E152" s="108" t="s">
        <v>276</v>
      </c>
      <c r="F152" s="17">
        <v>25</v>
      </c>
      <c r="G152" s="7" t="s">
        <v>70</v>
      </c>
      <c r="H152" s="10">
        <v>0</v>
      </c>
      <c r="I152" s="10">
        <v>0</v>
      </c>
      <c r="J152" s="56" t="s">
        <v>26</v>
      </c>
      <c r="K152" s="10">
        <v>6</v>
      </c>
      <c r="L152" s="10">
        <v>0</v>
      </c>
      <c r="M152" s="56" t="s">
        <v>1213</v>
      </c>
      <c r="N152" s="10">
        <v>0</v>
      </c>
      <c r="O152" s="10">
        <v>0</v>
      </c>
      <c r="P152" s="56" t="s">
        <v>26</v>
      </c>
      <c r="Q152" s="10">
        <v>0</v>
      </c>
      <c r="R152" s="10">
        <v>0</v>
      </c>
      <c r="S152" s="56" t="s">
        <v>26</v>
      </c>
      <c r="T152" s="97">
        <v>0</v>
      </c>
      <c r="U152" s="10">
        <v>0</v>
      </c>
      <c r="V152" s="56" t="s">
        <v>26</v>
      </c>
      <c r="W152" s="3">
        <v>11</v>
      </c>
      <c r="X152" s="3">
        <v>17</v>
      </c>
      <c r="AL152" s="7">
        <f t="shared" si="20"/>
        <v>17</v>
      </c>
      <c r="AM152" s="7">
        <f t="shared" si="21"/>
        <v>17</v>
      </c>
      <c r="AN152" s="63">
        <f>+AL152/AM152</f>
        <v>1</v>
      </c>
      <c r="AO152" s="18">
        <f>+AL152/F152</f>
        <v>0.68</v>
      </c>
      <c r="AP152" s="7" t="s">
        <v>2096</v>
      </c>
    </row>
    <row r="153" spans="1:42" ht="15.75" hidden="1" customHeight="1" x14ac:dyDescent="0.25">
      <c r="A153" s="7">
        <v>152</v>
      </c>
      <c r="B153" s="7" t="s">
        <v>263</v>
      </c>
      <c r="C153" s="7" t="s">
        <v>277</v>
      </c>
      <c r="D153" s="7" t="s">
        <v>16</v>
      </c>
      <c r="E153" s="108" t="s">
        <v>278</v>
      </c>
      <c r="F153" s="17">
        <v>4</v>
      </c>
      <c r="G153" s="7" t="s">
        <v>279</v>
      </c>
      <c r="H153" s="10">
        <v>0</v>
      </c>
      <c r="I153" s="10">
        <v>0</v>
      </c>
      <c r="J153" s="56" t="s">
        <v>26</v>
      </c>
      <c r="K153" s="10">
        <v>3</v>
      </c>
      <c r="L153" s="10">
        <v>0</v>
      </c>
      <c r="M153" s="56" t="s">
        <v>390</v>
      </c>
      <c r="N153" s="10">
        <v>0</v>
      </c>
      <c r="O153" s="10">
        <v>0</v>
      </c>
      <c r="P153" s="56" t="s">
        <v>26</v>
      </c>
      <c r="Q153" s="7">
        <v>0</v>
      </c>
      <c r="R153" s="10">
        <v>4</v>
      </c>
      <c r="S153" s="53" t="s">
        <v>1679</v>
      </c>
      <c r="T153" s="97">
        <v>0</v>
      </c>
      <c r="U153" s="10">
        <v>0</v>
      </c>
      <c r="V153" s="102" t="s">
        <v>1838</v>
      </c>
      <c r="W153" s="3">
        <v>0</v>
      </c>
      <c r="X153" s="3">
        <v>0</v>
      </c>
      <c r="AL153" s="7">
        <f t="shared" si="20"/>
        <v>3</v>
      </c>
      <c r="AM153" s="7">
        <f t="shared" si="21"/>
        <v>4</v>
      </c>
      <c r="AN153" s="18">
        <f>+AL153/AM153</f>
        <v>0.75</v>
      </c>
      <c r="AO153" s="18">
        <f>+AL153/F153</f>
        <v>0.75</v>
      </c>
      <c r="AP153" s="7" t="s">
        <v>2097</v>
      </c>
    </row>
    <row r="154" spans="1:42" ht="15.75" hidden="1" customHeight="1" x14ac:dyDescent="0.25">
      <c r="A154" s="7">
        <v>153</v>
      </c>
      <c r="B154" s="7" t="s">
        <v>263</v>
      </c>
      <c r="C154" s="7" t="s">
        <v>277</v>
      </c>
      <c r="D154" s="7" t="s">
        <v>16</v>
      </c>
      <c r="E154" s="108" t="s">
        <v>280</v>
      </c>
      <c r="F154" s="8">
        <v>1</v>
      </c>
      <c r="G154" s="7" t="s">
        <v>18</v>
      </c>
      <c r="H154" s="7">
        <v>142</v>
      </c>
      <c r="I154" s="7">
        <v>142</v>
      </c>
      <c r="J154" s="59"/>
      <c r="K154" s="15">
        <v>140</v>
      </c>
      <c r="L154" s="7">
        <v>140</v>
      </c>
      <c r="M154" s="57"/>
      <c r="N154" s="7">
        <v>149</v>
      </c>
      <c r="O154" s="7">
        <v>149</v>
      </c>
      <c r="P154" s="58"/>
      <c r="Q154" s="7">
        <v>144</v>
      </c>
      <c r="R154" s="7">
        <v>144</v>
      </c>
      <c r="S154" s="53" t="s">
        <v>1679</v>
      </c>
      <c r="T154" s="3">
        <v>138</v>
      </c>
      <c r="U154" s="3">
        <v>138</v>
      </c>
      <c r="V154" s="102" t="s">
        <v>1839</v>
      </c>
      <c r="W154" s="3">
        <v>157</v>
      </c>
      <c r="X154" s="3">
        <v>157</v>
      </c>
      <c r="AL154" s="7">
        <f t="shared" si="20"/>
        <v>870</v>
      </c>
      <c r="AM154" s="7">
        <f t="shared" si="21"/>
        <v>870</v>
      </c>
      <c r="AN154" s="18">
        <f>AL154/AM154</f>
        <v>1</v>
      </c>
      <c r="AO154" s="18">
        <f>+AN154/F154</f>
        <v>1</v>
      </c>
      <c r="AP154" s="7" t="s">
        <v>2096</v>
      </c>
    </row>
    <row r="155" spans="1:42" ht="15.75" hidden="1" customHeight="1" x14ac:dyDescent="0.25">
      <c r="A155" s="7">
        <v>154</v>
      </c>
      <c r="B155" s="7" t="s">
        <v>263</v>
      </c>
      <c r="C155" s="7" t="s">
        <v>277</v>
      </c>
      <c r="D155" s="7" t="s">
        <v>16</v>
      </c>
      <c r="E155" s="108" t="s">
        <v>281</v>
      </c>
      <c r="F155" s="8">
        <v>1</v>
      </c>
      <c r="G155" s="7" t="s">
        <v>18</v>
      </c>
      <c r="H155" s="7">
        <v>326</v>
      </c>
      <c r="I155" s="7">
        <v>326</v>
      </c>
      <c r="J155" s="59"/>
      <c r="K155" s="15">
        <v>255</v>
      </c>
      <c r="L155" s="7">
        <v>255</v>
      </c>
      <c r="M155" s="57"/>
      <c r="N155" s="7">
        <v>340</v>
      </c>
      <c r="O155" s="7">
        <v>340</v>
      </c>
      <c r="P155" s="58"/>
      <c r="Q155" s="7">
        <v>278</v>
      </c>
      <c r="R155" s="7">
        <v>278</v>
      </c>
      <c r="S155" s="53" t="s">
        <v>1679</v>
      </c>
      <c r="T155" s="3">
        <v>316</v>
      </c>
      <c r="U155" s="3">
        <v>316</v>
      </c>
      <c r="V155" s="102" t="s">
        <v>1840</v>
      </c>
      <c r="W155" s="3">
        <v>347</v>
      </c>
      <c r="X155" s="3">
        <v>347</v>
      </c>
      <c r="AL155" s="7">
        <f t="shared" si="20"/>
        <v>1862</v>
      </c>
      <c r="AM155" s="7">
        <f t="shared" si="21"/>
        <v>1862</v>
      </c>
      <c r="AN155" s="18">
        <f>AL155/AM155</f>
        <v>1</v>
      </c>
      <c r="AO155" s="18">
        <f>+AN155/F155</f>
        <v>1</v>
      </c>
      <c r="AP155" s="7" t="s">
        <v>2096</v>
      </c>
    </row>
    <row r="156" spans="1:42" ht="15.75" hidden="1" customHeight="1" x14ac:dyDescent="0.25">
      <c r="A156" s="7">
        <v>155</v>
      </c>
      <c r="B156" s="7" t="s">
        <v>263</v>
      </c>
      <c r="C156" s="7" t="s">
        <v>277</v>
      </c>
      <c r="D156" s="7" t="s">
        <v>16</v>
      </c>
      <c r="E156" s="108" t="s">
        <v>282</v>
      </c>
      <c r="F156" s="8">
        <v>1</v>
      </c>
      <c r="G156" s="7" t="s">
        <v>18</v>
      </c>
      <c r="H156" s="7">
        <v>572</v>
      </c>
      <c r="I156" s="7">
        <v>572</v>
      </c>
      <c r="J156" s="59"/>
      <c r="K156" s="15">
        <v>450</v>
      </c>
      <c r="L156" s="7">
        <v>450</v>
      </c>
      <c r="M156" s="57"/>
      <c r="N156" s="7">
        <v>367</v>
      </c>
      <c r="O156" s="7">
        <v>367</v>
      </c>
      <c r="P156" s="58"/>
      <c r="Q156" s="7">
        <v>398</v>
      </c>
      <c r="R156" s="7">
        <v>398</v>
      </c>
      <c r="S156" s="53" t="s">
        <v>1679</v>
      </c>
      <c r="T156" s="27">
        <v>230</v>
      </c>
      <c r="U156" s="3">
        <v>230</v>
      </c>
      <c r="V156" s="102" t="s">
        <v>1841</v>
      </c>
      <c r="W156" s="3">
        <v>239</v>
      </c>
      <c r="X156" s="3">
        <v>239</v>
      </c>
      <c r="AL156" s="7">
        <f t="shared" si="20"/>
        <v>2256</v>
      </c>
      <c r="AM156" s="7">
        <f t="shared" si="21"/>
        <v>2256</v>
      </c>
      <c r="AN156" s="18">
        <f>AL156/AM156</f>
        <v>1</v>
      </c>
      <c r="AO156" s="18">
        <f>+AN156/F156</f>
        <v>1</v>
      </c>
      <c r="AP156" s="7" t="s">
        <v>2096</v>
      </c>
    </row>
    <row r="157" spans="1:42" ht="15.75" hidden="1" customHeight="1" x14ac:dyDescent="0.25">
      <c r="A157" s="7">
        <v>156</v>
      </c>
      <c r="B157" s="7" t="s">
        <v>263</v>
      </c>
      <c r="C157" s="7" t="s">
        <v>283</v>
      </c>
      <c r="D157" s="7" t="s">
        <v>16</v>
      </c>
      <c r="E157" s="108" t="s">
        <v>284</v>
      </c>
      <c r="F157" s="8">
        <v>1</v>
      </c>
      <c r="G157" s="7" t="s">
        <v>18</v>
      </c>
      <c r="H157" s="7">
        <v>20</v>
      </c>
      <c r="I157" s="7">
        <v>20</v>
      </c>
      <c r="J157" s="59"/>
      <c r="K157" s="14">
        <v>20</v>
      </c>
      <c r="L157" s="7">
        <v>20</v>
      </c>
      <c r="M157" s="57"/>
      <c r="P157" s="58"/>
      <c r="Q157" s="7">
        <v>82</v>
      </c>
      <c r="R157" s="7">
        <v>70</v>
      </c>
      <c r="S157" s="47" t="s">
        <v>1680</v>
      </c>
      <c r="T157" s="27">
        <v>22</v>
      </c>
      <c r="U157" s="3">
        <v>20</v>
      </c>
      <c r="V157" s="128"/>
      <c r="AL157" s="7">
        <f t="shared" si="20"/>
        <v>144</v>
      </c>
      <c r="AM157" s="7">
        <f t="shared" si="21"/>
        <v>130</v>
      </c>
      <c r="AN157" s="63">
        <f>AL157/AM157</f>
        <v>1.1076923076923078</v>
      </c>
      <c r="AO157" s="18">
        <f>+AN157/F157</f>
        <v>1.1076923076923078</v>
      </c>
      <c r="AP157" s="7" t="s">
        <v>2096</v>
      </c>
    </row>
    <row r="158" spans="1:42" ht="15.75" hidden="1" customHeight="1" x14ac:dyDescent="0.25">
      <c r="A158" s="7">
        <v>157</v>
      </c>
      <c r="B158" s="7" t="s">
        <v>263</v>
      </c>
      <c r="C158" s="7" t="s">
        <v>283</v>
      </c>
      <c r="D158" s="7" t="s">
        <v>16</v>
      </c>
      <c r="E158" s="108" t="s">
        <v>285</v>
      </c>
      <c r="F158" s="7">
        <v>12</v>
      </c>
      <c r="G158" s="7" t="s">
        <v>113</v>
      </c>
      <c r="H158" s="7">
        <v>1</v>
      </c>
      <c r="I158" s="10">
        <v>1</v>
      </c>
      <c r="J158" s="59"/>
      <c r="K158" s="14">
        <v>1</v>
      </c>
      <c r="L158" s="10">
        <v>1</v>
      </c>
      <c r="M158" s="57" t="s">
        <v>406</v>
      </c>
      <c r="N158" s="7">
        <v>1</v>
      </c>
      <c r="O158" s="10">
        <v>1</v>
      </c>
      <c r="P158" s="58"/>
      <c r="Q158" s="7">
        <v>1</v>
      </c>
      <c r="R158" s="7">
        <v>1</v>
      </c>
      <c r="S158" s="53" t="s">
        <v>1681</v>
      </c>
      <c r="T158" s="27">
        <v>1</v>
      </c>
      <c r="U158" s="3">
        <v>1</v>
      </c>
      <c r="V158" s="128"/>
      <c r="W158" s="3">
        <v>1</v>
      </c>
      <c r="X158" s="3">
        <v>1</v>
      </c>
      <c r="AL158" s="7">
        <f t="shared" si="20"/>
        <v>6</v>
      </c>
      <c r="AM158" s="7">
        <f t="shared" si="21"/>
        <v>6</v>
      </c>
      <c r="AN158" s="18">
        <f>+AL158/AM158</f>
        <v>1</v>
      </c>
      <c r="AO158" s="18">
        <f>+AL158/F158</f>
        <v>0.5</v>
      </c>
      <c r="AP158" s="7" t="s">
        <v>2096</v>
      </c>
    </row>
    <row r="159" spans="1:42" ht="15.75" hidden="1" customHeight="1" x14ac:dyDescent="0.25">
      <c r="A159" s="7">
        <v>158</v>
      </c>
      <c r="B159" s="7" t="s">
        <v>263</v>
      </c>
      <c r="C159" s="7" t="s">
        <v>283</v>
      </c>
      <c r="D159" s="7" t="s">
        <v>16</v>
      </c>
      <c r="E159" s="108" t="s">
        <v>286</v>
      </c>
      <c r="F159" s="7">
        <v>12</v>
      </c>
      <c r="G159" s="7" t="s">
        <v>79</v>
      </c>
      <c r="H159" s="7">
        <v>1</v>
      </c>
      <c r="I159" s="10">
        <v>1</v>
      </c>
      <c r="J159" s="59"/>
      <c r="K159" s="14">
        <v>1</v>
      </c>
      <c r="L159" s="10">
        <v>1</v>
      </c>
      <c r="M159" s="57" t="s">
        <v>396</v>
      </c>
      <c r="N159" s="7">
        <v>1</v>
      </c>
      <c r="O159" s="10">
        <v>1</v>
      </c>
      <c r="P159" s="58"/>
      <c r="Q159" s="7">
        <v>1</v>
      </c>
      <c r="R159" s="7">
        <v>1</v>
      </c>
      <c r="S159" s="53" t="s">
        <v>1682</v>
      </c>
      <c r="T159" s="27">
        <v>1</v>
      </c>
      <c r="U159" s="3">
        <v>1</v>
      </c>
      <c r="V159" s="128"/>
      <c r="W159" s="3">
        <v>1</v>
      </c>
      <c r="X159" s="3">
        <v>1</v>
      </c>
      <c r="AL159" s="7">
        <f t="shared" si="20"/>
        <v>6</v>
      </c>
      <c r="AM159" s="7">
        <f t="shared" si="21"/>
        <v>6</v>
      </c>
      <c r="AN159" s="18">
        <f>+AL159/AM159</f>
        <v>1</v>
      </c>
      <c r="AO159" s="18">
        <f>+AL159/F159</f>
        <v>0.5</v>
      </c>
      <c r="AP159" s="7" t="s">
        <v>2096</v>
      </c>
    </row>
    <row r="160" spans="1:42" ht="15.75" hidden="1" customHeight="1" x14ac:dyDescent="0.25">
      <c r="A160" s="7">
        <v>159</v>
      </c>
      <c r="B160" s="7" t="s">
        <v>263</v>
      </c>
      <c r="C160" s="7" t="s">
        <v>283</v>
      </c>
      <c r="D160" s="7" t="s">
        <v>16</v>
      </c>
      <c r="E160" s="108" t="s">
        <v>287</v>
      </c>
      <c r="F160" s="8">
        <v>1</v>
      </c>
      <c r="G160" s="7" t="s">
        <v>18</v>
      </c>
      <c r="H160" s="7">
        <v>7</v>
      </c>
      <c r="I160" s="7">
        <v>7</v>
      </c>
      <c r="J160" s="59"/>
      <c r="K160" s="14">
        <v>13</v>
      </c>
      <c r="L160" s="7">
        <v>13</v>
      </c>
      <c r="M160" s="57" t="s">
        <v>387</v>
      </c>
      <c r="N160" s="7">
        <v>12</v>
      </c>
      <c r="O160" s="7">
        <v>12</v>
      </c>
      <c r="P160" s="58"/>
      <c r="Q160" s="7">
        <v>3</v>
      </c>
      <c r="R160" s="7">
        <v>3</v>
      </c>
      <c r="S160" s="53" t="s">
        <v>1683</v>
      </c>
      <c r="T160" s="27">
        <v>3</v>
      </c>
      <c r="U160" s="3">
        <v>3</v>
      </c>
      <c r="V160" s="128"/>
      <c r="AL160" s="7">
        <f t="shared" si="20"/>
        <v>38</v>
      </c>
      <c r="AM160" s="7">
        <f t="shared" si="21"/>
        <v>38</v>
      </c>
      <c r="AN160" s="18">
        <f>AL160/AM160</f>
        <v>1</v>
      </c>
      <c r="AO160" s="18">
        <f>+AN160/F160</f>
        <v>1</v>
      </c>
      <c r="AP160" s="7" t="s">
        <v>2096</v>
      </c>
    </row>
    <row r="161" spans="1:42" ht="15.75" hidden="1" customHeight="1" x14ac:dyDescent="0.25">
      <c r="A161" s="7">
        <v>160</v>
      </c>
      <c r="B161" s="7" t="s">
        <v>263</v>
      </c>
      <c r="C161" s="7" t="s">
        <v>283</v>
      </c>
      <c r="D161" s="7" t="s">
        <v>16</v>
      </c>
      <c r="E161" s="108" t="s">
        <v>288</v>
      </c>
      <c r="F161" s="8">
        <v>1</v>
      </c>
      <c r="G161" s="7" t="s">
        <v>18</v>
      </c>
      <c r="H161" s="7">
        <v>0</v>
      </c>
      <c r="I161" s="7">
        <v>0</v>
      </c>
      <c r="J161" s="59"/>
      <c r="K161" s="14">
        <v>1</v>
      </c>
      <c r="L161" s="7">
        <v>1</v>
      </c>
      <c r="M161" s="57" t="s">
        <v>388</v>
      </c>
      <c r="N161" s="7">
        <v>0</v>
      </c>
      <c r="O161" s="7">
        <v>0</v>
      </c>
      <c r="P161" s="58"/>
      <c r="Q161" s="7">
        <v>2</v>
      </c>
      <c r="R161" s="7">
        <v>2</v>
      </c>
      <c r="S161" s="48" t="s">
        <v>1684</v>
      </c>
      <c r="T161" s="27">
        <v>0</v>
      </c>
      <c r="U161" s="3">
        <v>0</v>
      </c>
      <c r="V161" s="128"/>
      <c r="W161" s="3">
        <v>5</v>
      </c>
      <c r="X161" s="3">
        <v>5</v>
      </c>
      <c r="AL161" s="7">
        <f t="shared" si="20"/>
        <v>8</v>
      </c>
      <c r="AM161" s="7">
        <f t="shared" si="21"/>
        <v>8</v>
      </c>
      <c r="AN161" s="18">
        <f>AL161/AM161</f>
        <v>1</v>
      </c>
      <c r="AO161" s="18">
        <f>+AN161/F161</f>
        <v>1</v>
      </c>
      <c r="AP161" s="7" t="s">
        <v>2096</v>
      </c>
    </row>
    <row r="162" spans="1:42" ht="15.75" hidden="1" customHeight="1" x14ac:dyDescent="0.25">
      <c r="A162" s="7">
        <v>161</v>
      </c>
      <c r="B162" s="7" t="s">
        <v>263</v>
      </c>
      <c r="C162" s="7" t="s">
        <v>283</v>
      </c>
      <c r="D162" s="7" t="s">
        <v>16</v>
      </c>
      <c r="E162" s="108" t="s">
        <v>289</v>
      </c>
      <c r="F162" s="8">
        <v>1</v>
      </c>
      <c r="G162" s="7" t="s">
        <v>18</v>
      </c>
      <c r="H162" s="7">
        <v>0</v>
      </c>
      <c r="I162" s="7">
        <v>0</v>
      </c>
      <c r="J162" s="59"/>
      <c r="K162" s="7">
        <v>76</v>
      </c>
      <c r="L162" s="7">
        <v>76</v>
      </c>
      <c r="M162" s="57" t="s">
        <v>361</v>
      </c>
      <c r="N162" s="7">
        <v>80</v>
      </c>
      <c r="O162" s="7">
        <v>80</v>
      </c>
      <c r="P162" s="58"/>
      <c r="Q162" s="7">
        <v>2</v>
      </c>
      <c r="R162" s="7">
        <v>2</v>
      </c>
      <c r="S162" s="48" t="s">
        <v>1685</v>
      </c>
      <c r="T162" s="27">
        <v>73</v>
      </c>
      <c r="U162" s="3">
        <v>73</v>
      </c>
      <c r="V162" s="128"/>
      <c r="AL162" s="7">
        <f t="shared" si="20"/>
        <v>231</v>
      </c>
      <c r="AM162" s="7">
        <f t="shared" si="21"/>
        <v>231</v>
      </c>
      <c r="AN162" s="18">
        <f>AL162/AM162</f>
        <v>1</v>
      </c>
      <c r="AO162" s="18">
        <f>+AN162/F162</f>
        <v>1</v>
      </c>
      <c r="AP162" s="7" t="s">
        <v>2096</v>
      </c>
    </row>
    <row r="163" spans="1:42" ht="15.75" hidden="1" customHeight="1" x14ac:dyDescent="0.25">
      <c r="A163" s="7">
        <v>162</v>
      </c>
      <c r="B163" s="7" t="s">
        <v>263</v>
      </c>
      <c r="C163" s="7" t="s">
        <v>290</v>
      </c>
      <c r="D163" s="7" t="s">
        <v>16</v>
      </c>
      <c r="E163" s="108" t="s">
        <v>291</v>
      </c>
      <c r="F163" s="7">
        <v>60</v>
      </c>
      <c r="G163" s="7" t="s">
        <v>117</v>
      </c>
      <c r="H163" s="11">
        <v>11</v>
      </c>
      <c r="I163" s="10">
        <v>5</v>
      </c>
      <c r="J163" s="59"/>
      <c r="K163" s="7">
        <v>4</v>
      </c>
      <c r="L163" s="10">
        <v>5</v>
      </c>
      <c r="M163" s="57" t="s">
        <v>397</v>
      </c>
      <c r="N163" s="7">
        <v>5</v>
      </c>
      <c r="O163" s="10">
        <v>5</v>
      </c>
      <c r="P163" s="58"/>
      <c r="Q163" s="7">
        <v>3</v>
      </c>
      <c r="R163" s="10">
        <v>5</v>
      </c>
      <c r="S163" s="47"/>
      <c r="T163" s="27">
        <v>5</v>
      </c>
      <c r="U163" s="10">
        <v>5</v>
      </c>
      <c r="V163" s="128"/>
      <c r="W163" s="3">
        <v>4</v>
      </c>
      <c r="X163" s="3">
        <v>4</v>
      </c>
      <c r="AL163" s="7">
        <f t="shared" si="20"/>
        <v>32</v>
      </c>
      <c r="AM163" s="7">
        <f t="shared" si="21"/>
        <v>29</v>
      </c>
      <c r="AN163" s="63">
        <f t="shared" ref="AN163:AN168" si="22">+AL163/AM163</f>
        <v>1.103448275862069</v>
      </c>
      <c r="AO163" s="18">
        <f t="shared" ref="AO163:AO168" si="23">+AL163/F163</f>
        <v>0.53333333333333333</v>
      </c>
      <c r="AP163" s="7" t="s">
        <v>2096</v>
      </c>
    </row>
    <row r="164" spans="1:42" ht="15.75" hidden="1" customHeight="1" x14ac:dyDescent="0.25">
      <c r="A164" s="7">
        <v>164</v>
      </c>
      <c r="B164" s="7" t="s">
        <v>263</v>
      </c>
      <c r="C164" s="7" t="s">
        <v>292</v>
      </c>
      <c r="D164" s="7" t="s">
        <v>16</v>
      </c>
      <c r="E164" s="61" t="s">
        <v>2002</v>
      </c>
      <c r="F164" s="7">
        <v>75</v>
      </c>
      <c r="G164" s="7" t="s">
        <v>293</v>
      </c>
      <c r="H164" s="7">
        <v>0</v>
      </c>
      <c r="I164" s="10">
        <v>6</v>
      </c>
      <c r="J164" s="59"/>
      <c r="K164" s="7">
        <v>0</v>
      </c>
      <c r="L164" s="10">
        <v>7</v>
      </c>
      <c r="M164" s="57"/>
      <c r="N164" s="7">
        <v>0</v>
      </c>
      <c r="O164" s="10">
        <v>7</v>
      </c>
      <c r="P164" s="58"/>
      <c r="Q164" s="7">
        <v>0</v>
      </c>
      <c r="R164" s="7">
        <v>0</v>
      </c>
      <c r="S164" s="47"/>
      <c r="T164" s="27">
        <v>8</v>
      </c>
      <c r="U164" s="3">
        <v>5</v>
      </c>
      <c r="V164" s="102" t="s">
        <v>1842</v>
      </c>
      <c r="W164" s="3">
        <v>8</v>
      </c>
      <c r="X164" s="3">
        <v>8</v>
      </c>
      <c r="AL164" s="7">
        <f t="shared" si="20"/>
        <v>16</v>
      </c>
      <c r="AM164" s="7">
        <f t="shared" si="21"/>
        <v>33</v>
      </c>
      <c r="AN164" s="18">
        <f t="shared" si="22"/>
        <v>0.48484848484848486</v>
      </c>
      <c r="AO164" s="18">
        <f t="shared" si="23"/>
        <v>0.21333333333333335</v>
      </c>
      <c r="AP164" s="7" t="s">
        <v>2098</v>
      </c>
    </row>
    <row r="165" spans="1:42" ht="15.75" hidden="1" customHeight="1" x14ac:dyDescent="0.25">
      <c r="A165" s="7">
        <v>168</v>
      </c>
      <c r="B165" s="7" t="s">
        <v>263</v>
      </c>
      <c r="C165" s="7" t="s">
        <v>292</v>
      </c>
      <c r="D165" s="7" t="s">
        <v>16</v>
      </c>
      <c r="E165" s="108" t="s">
        <v>294</v>
      </c>
      <c r="F165" s="7">
        <v>10</v>
      </c>
      <c r="G165" s="7" t="s">
        <v>293</v>
      </c>
      <c r="H165" s="7">
        <v>1</v>
      </c>
      <c r="I165" s="10">
        <v>1</v>
      </c>
      <c r="J165" s="59"/>
      <c r="K165" s="7">
        <v>1</v>
      </c>
      <c r="L165" s="10">
        <v>1</v>
      </c>
      <c r="M165" s="57" t="s">
        <v>398</v>
      </c>
      <c r="N165" s="7">
        <v>3</v>
      </c>
      <c r="O165" s="10">
        <v>1</v>
      </c>
      <c r="P165" s="58"/>
      <c r="Q165" s="7">
        <v>3</v>
      </c>
      <c r="R165" s="7">
        <v>1</v>
      </c>
      <c r="S165" s="47"/>
      <c r="T165" s="27">
        <v>0</v>
      </c>
      <c r="U165" s="3">
        <v>1</v>
      </c>
      <c r="V165" s="128"/>
      <c r="W165" s="3">
        <v>1</v>
      </c>
      <c r="X165" s="3">
        <v>1</v>
      </c>
      <c r="AL165" s="7">
        <f t="shared" si="20"/>
        <v>9</v>
      </c>
      <c r="AM165" s="7">
        <f t="shared" si="21"/>
        <v>6</v>
      </c>
      <c r="AN165" s="63">
        <f t="shared" si="22"/>
        <v>1.5</v>
      </c>
      <c r="AO165" s="18">
        <f t="shared" si="23"/>
        <v>0.9</v>
      </c>
      <c r="AP165" s="7" t="s">
        <v>2096</v>
      </c>
    </row>
    <row r="166" spans="1:42" ht="15.75" hidden="1" customHeight="1" x14ac:dyDescent="0.25">
      <c r="A166" s="7">
        <v>169</v>
      </c>
      <c r="B166" s="7" t="s">
        <v>263</v>
      </c>
      <c r="C166" s="7" t="s">
        <v>292</v>
      </c>
      <c r="D166" s="7" t="s">
        <v>16</v>
      </c>
      <c r="E166" s="46" t="s">
        <v>295</v>
      </c>
      <c r="F166" s="7">
        <v>10</v>
      </c>
      <c r="G166" s="7" t="s">
        <v>293</v>
      </c>
      <c r="H166" s="10">
        <v>0</v>
      </c>
      <c r="I166" s="10">
        <v>0</v>
      </c>
      <c r="J166" s="56" t="s">
        <v>26</v>
      </c>
      <c r="K166" s="7">
        <v>2</v>
      </c>
      <c r="L166" s="10">
        <v>1</v>
      </c>
      <c r="M166" s="57" t="s">
        <v>395</v>
      </c>
      <c r="N166" s="7">
        <v>2</v>
      </c>
      <c r="O166" s="10">
        <v>1</v>
      </c>
      <c r="P166" s="58"/>
      <c r="Q166" s="7">
        <v>1</v>
      </c>
      <c r="R166" s="7">
        <v>1</v>
      </c>
      <c r="S166" s="47"/>
      <c r="T166" s="27">
        <v>2</v>
      </c>
      <c r="U166" s="3">
        <v>1</v>
      </c>
      <c r="V166" s="102" t="s">
        <v>1843</v>
      </c>
      <c r="W166" s="3">
        <v>0</v>
      </c>
      <c r="X166" s="3">
        <v>0</v>
      </c>
      <c r="AL166" s="7">
        <f t="shared" si="20"/>
        <v>7</v>
      </c>
      <c r="AM166" s="7">
        <f t="shared" si="21"/>
        <v>4</v>
      </c>
      <c r="AN166" s="63">
        <f t="shared" si="22"/>
        <v>1.75</v>
      </c>
      <c r="AO166" s="18">
        <f t="shared" si="23"/>
        <v>0.7</v>
      </c>
      <c r="AP166" s="7" t="s">
        <v>2096</v>
      </c>
    </row>
    <row r="167" spans="1:42" ht="15.75" hidden="1" customHeight="1" x14ac:dyDescent="0.25">
      <c r="A167" s="7">
        <v>170</v>
      </c>
      <c r="B167" s="7" t="s">
        <v>263</v>
      </c>
      <c r="C167" s="7" t="s">
        <v>292</v>
      </c>
      <c r="D167" s="7" t="s">
        <v>16</v>
      </c>
      <c r="E167" s="46" t="s">
        <v>296</v>
      </c>
      <c r="F167" s="7">
        <v>30</v>
      </c>
      <c r="G167" s="7" t="s">
        <v>297</v>
      </c>
      <c r="H167" s="11">
        <v>3</v>
      </c>
      <c r="I167" s="10">
        <v>1</v>
      </c>
      <c r="J167" s="59"/>
      <c r="K167" s="7">
        <v>3</v>
      </c>
      <c r="L167" s="10">
        <v>2</v>
      </c>
      <c r="M167" s="57" t="s">
        <v>401</v>
      </c>
      <c r="N167" s="7">
        <v>4</v>
      </c>
      <c r="O167" s="10">
        <v>3</v>
      </c>
      <c r="P167" s="58"/>
      <c r="Q167" s="7">
        <v>1</v>
      </c>
      <c r="R167" s="7">
        <v>4</v>
      </c>
      <c r="S167" s="47"/>
      <c r="T167" s="27">
        <v>5</v>
      </c>
      <c r="U167" s="3">
        <v>2</v>
      </c>
      <c r="V167" s="102" t="s">
        <v>1844</v>
      </c>
      <c r="W167" s="3">
        <v>5</v>
      </c>
      <c r="X167" s="3">
        <v>5</v>
      </c>
      <c r="AL167" s="7">
        <f t="shared" si="20"/>
        <v>21</v>
      </c>
      <c r="AM167" s="7">
        <f t="shared" si="21"/>
        <v>17</v>
      </c>
      <c r="AN167" s="63">
        <f t="shared" si="22"/>
        <v>1.2352941176470589</v>
      </c>
      <c r="AO167" s="18">
        <f t="shared" si="23"/>
        <v>0.7</v>
      </c>
      <c r="AP167" s="7" t="s">
        <v>2096</v>
      </c>
    </row>
    <row r="168" spans="1:42" ht="15.75" hidden="1" customHeight="1" x14ac:dyDescent="0.25">
      <c r="A168" s="7">
        <v>174</v>
      </c>
      <c r="B168" s="7" t="s">
        <v>263</v>
      </c>
      <c r="C168" s="7" t="s">
        <v>292</v>
      </c>
      <c r="D168" s="7" t="s">
        <v>16</v>
      </c>
      <c r="E168" s="46" t="s">
        <v>299</v>
      </c>
      <c r="F168" s="7">
        <v>1</v>
      </c>
      <c r="G168" s="7" t="s">
        <v>298</v>
      </c>
      <c r="H168" s="10">
        <v>0</v>
      </c>
      <c r="I168" s="10">
        <v>0</v>
      </c>
      <c r="J168" s="56" t="s">
        <v>26</v>
      </c>
      <c r="K168" s="10">
        <v>0</v>
      </c>
      <c r="L168" s="10">
        <v>0</v>
      </c>
      <c r="M168" s="50" t="s">
        <v>26</v>
      </c>
      <c r="N168" s="10">
        <v>0</v>
      </c>
      <c r="O168" s="10">
        <v>0</v>
      </c>
      <c r="P168" s="56" t="s">
        <v>26</v>
      </c>
      <c r="Q168" s="7">
        <v>0</v>
      </c>
      <c r="R168" s="7">
        <v>0</v>
      </c>
      <c r="S168" s="47"/>
      <c r="T168" s="27">
        <v>0</v>
      </c>
      <c r="U168" s="3">
        <v>0</v>
      </c>
      <c r="V168" s="128"/>
      <c r="W168" s="3">
        <v>0</v>
      </c>
      <c r="X168" s="3">
        <v>0</v>
      </c>
      <c r="AL168" s="7">
        <f t="shared" si="20"/>
        <v>0</v>
      </c>
      <c r="AM168" s="7">
        <f t="shared" si="21"/>
        <v>0</v>
      </c>
      <c r="AN168" s="18" t="e">
        <f t="shared" si="22"/>
        <v>#DIV/0!</v>
      </c>
      <c r="AO168" s="18">
        <f t="shared" si="23"/>
        <v>0</v>
      </c>
      <c r="AP168" s="7" t="s">
        <v>2094</v>
      </c>
    </row>
    <row r="169" spans="1:42" ht="15.75" hidden="1" customHeight="1" x14ac:dyDescent="0.25">
      <c r="A169" s="7">
        <v>180</v>
      </c>
      <c r="B169" s="7" t="s">
        <v>263</v>
      </c>
      <c r="C169" s="7" t="s">
        <v>292</v>
      </c>
      <c r="D169" s="7" t="s">
        <v>16</v>
      </c>
      <c r="E169" s="108" t="s">
        <v>300</v>
      </c>
      <c r="F169" s="8">
        <v>1</v>
      </c>
      <c r="G169" s="7" t="s">
        <v>18</v>
      </c>
      <c r="H169" s="7">
        <v>21</v>
      </c>
      <c r="I169" s="7">
        <v>21</v>
      </c>
      <c r="J169" s="59"/>
      <c r="K169" s="7">
        <v>27</v>
      </c>
      <c r="L169" s="7">
        <v>27</v>
      </c>
      <c r="M169" s="57" t="s">
        <v>389</v>
      </c>
      <c r="N169" s="7">
        <v>34</v>
      </c>
      <c r="O169" s="7">
        <v>34</v>
      </c>
      <c r="P169" s="58"/>
      <c r="Q169" s="7">
        <v>18</v>
      </c>
      <c r="R169" s="7">
        <v>18</v>
      </c>
      <c r="S169" s="47"/>
      <c r="T169" s="27">
        <v>64</v>
      </c>
      <c r="U169" s="3">
        <v>64</v>
      </c>
      <c r="V169" s="102" t="s">
        <v>1845</v>
      </c>
      <c r="W169" s="3">
        <v>72</v>
      </c>
      <c r="X169" s="3">
        <v>72</v>
      </c>
      <c r="AL169" s="7">
        <f t="shared" si="20"/>
        <v>236</v>
      </c>
      <c r="AM169" s="7">
        <f t="shared" si="21"/>
        <v>236</v>
      </c>
      <c r="AN169" s="18">
        <f t="shared" ref="AN169:AN184" si="24">AL169/AM169</f>
        <v>1</v>
      </c>
      <c r="AO169" s="18">
        <f t="shared" ref="AO169:AO184" si="25">+AN169/F169</f>
        <v>1</v>
      </c>
      <c r="AP169" s="7" t="s">
        <v>2096</v>
      </c>
    </row>
    <row r="170" spans="1:42" ht="15.75" hidden="1" customHeight="1" x14ac:dyDescent="0.25">
      <c r="A170" s="7">
        <v>182</v>
      </c>
      <c r="B170" s="7" t="s">
        <v>263</v>
      </c>
      <c r="C170" s="7" t="s">
        <v>292</v>
      </c>
      <c r="D170" s="7" t="s">
        <v>16</v>
      </c>
      <c r="E170" s="64" t="s">
        <v>2003</v>
      </c>
      <c r="F170" s="8">
        <v>1</v>
      </c>
      <c r="G170" s="7" t="s">
        <v>18</v>
      </c>
      <c r="H170" s="7">
        <v>4</v>
      </c>
      <c r="I170" s="7">
        <v>4</v>
      </c>
      <c r="J170" s="59"/>
      <c r="K170" s="7">
        <v>5</v>
      </c>
      <c r="L170" s="7">
        <v>5</v>
      </c>
      <c r="M170" s="57" t="s">
        <v>394</v>
      </c>
      <c r="N170" s="7">
        <v>3</v>
      </c>
      <c r="O170" s="7">
        <v>3</v>
      </c>
      <c r="P170" s="58"/>
      <c r="Q170" s="7">
        <v>7</v>
      </c>
      <c r="R170" s="7">
        <v>7</v>
      </c>
      <c r="S170" s="47"/>
      <c r="T170" s="27">
        <v>38</v>
      </c>
      <c r="U170" s="3">
        <v>38</v>
      </c>
      <c r="V170" s="102" t="s">
        <v>1846</v>
      </c>
      <c r="W170" s="3">
        <v>25</v>
      </c>
      <c r="X170" s="3">
        <v>25</v>
      </c>
      <c r="AL170" s="7">
        <f t="shared" si="20"/>
        <v>82</v>
      </c>
      <c r="AM170" s="7">
        <f t="shared" si="21"/>
        <v>82</v>
      </c>
      <c r="AN170" s="18">
        <f t="shared" si="24"/>
        <v>1</v>
      </c>
      <c r="AO170" s="18">
        <f t="shared" si="25"/>
        <v>1</v>
      </c>
      <c r="AP170" s="7" t="s">
        <v>2096</v>
      </c>
    </row>
    <row r="171" spans="1:42" ht="15.75" hidden="1" customHeight="1" x14ac:dyDescent="0.25">
      <c r="A171" s="7">
        <v>184</v>
      </c>
      <c r="B171" s="7" t="s">
        <v>263</v>
      </c>
      <c r="C171" s="7" t="s">
        <v>292</v>
      </c>
      <c r="D171" s="7" t="s">
        <v>16</v>
      </c>
      <c r="E171" s="108" t="s">
        <v>301</v>
      </c>
      <c r="F171" s="8">
        <v>1</v>
      </c>
      <c r="G171" s="7" t="s">
        <v>18</v>
      </c>
      <c r="H171" s="7">
        <v>38</v>
      </c>
      <c r="I171" s="7">
        <v>38</v>
      </c>
      <c r="J171" s="59"/>
      <c r="K171" s="7">
        <v>32</v>
      </c>
      <c r="L171" s="7">
        <v>32</v>
      </c>
      <c r="M171" s="57" t="s">
        <v>373</v>
      </c>
      <c r="N171" s="7">
        <v>35</v>
      </c>
      <c r="O171" s="7">
        <v>35</v>
      </c>
      <c r="P171" s="58"/>
      <c r="Q171" s="7">
        <v>3</v>
      </c>
      <c r="R171" s="7">
        <v>3</v>
      </c>
      <c r="S171" s="47"/>
      <c r="T171" s="27">
        <v>3</v>
      </c>
      <c r="U171" s="3">
        <v>3</v>
      </c>
      <c r="V171" s="102" t="s">
        <v>1847</v>
      </c>
      <c r="W171" s="3">
        <v>2</v>
      </c>
      <c r="X171" s="3">
        <v>2</v>
      </c>
      <c r="AL171" s="7">
        <f t="shared" si="20"/>
        <v>113</v>
      </c>
      <c r="AM171" s="7">
        <f t="shared" si="21"/>
        <v>113</v>
      </c>
      <c r="AN171" s="18">
        <f t="shared" si="24"/>
        <v>1</v>
      </c>
      <c r="AO171" s="18">
        <f t="shared" si="25"/>
        <v>1</v>
      </c>
      <c r="AP171" s="7" t="s">
        <v>2096</v>
      </c>
    </row>
    <row r="172" spans="1:42" ht="15.75" hidden="1" customHeight="1" x14ac:dyDescent="0.25">
      <c r="A172" s="7">
        <v>185</v>
      </c>
      <c r="B172" s="7" t="s">
        <v>263</v>
      </c>
      <c r="C172" s="7" t="s">
        <v>292</v>
      </c>
      <c r="D172" s="7" t="s">
        <v>16</v>
      </c>
      <c r="E172" s="108" t="s">
        <v>302</v>
      </c>
      <c r="F172" s="8">
        <v>1</v>
      </c>
      <c r="G172" s="7" t="s">
        <v>18</v>
      </c>
      <c r="H172" s="7">
        <v>11</v>
      </c>
      <c r="I172" s="7">
        <v>11</v>
      </c>
      <c r="J172" s="59"/>
      <c r="K172" s="7">
        <v>4</v>
      </c>
      <c r="L172" s="7">
        <v>4</v>
      </c>
      <c r="M172" s="57" t="s">
        <v>404</v>
      </c>
      <c r="N172" s="7">
        <v>5</v>
      </c>
      <c r="O172" s="7">
        <v>5</v>
      </c>
      <c r="P172" s="58"/>
      <c r="Q172" s="7">
        <v>3</v>
      </c>
      <c r="R172" s="7">
        <v>3</v>
      </c>
      <c r="S172" s="47"/>
      <c r="T172" s="27">
        <v>2</v>
      </c>
      <c r="U172" s="3">
        <v>2</v>
      </c>
      <c r="V172" s="102" t="s">
        <v>1848</v>
      </c>
      <c r="W172" s="3">
        <v>13</v>
      </c>
      <c r="X172" s="3">
        <v>13</v>
      </c>
      <c r="AL172" s="7">
        <f t="shared" si="20"/>
        <v>38</v>
      </c>
      <c r="AM172" s="7">
        <f t="shared" si="21"/>
        <v>38</v>
      </c>
      <c r="AN172" s="18">
        <f t="shared" si="24"/>
        <v>1</v>
      </c>
      <c r="AO172" s="18">
        <f t="shared" si="25"/>
        <v>1</v>
      </c>
      <c r="AP172" s="7" t="s">
        <v>2096</v>
      </c>
    </row>
    <row r="173" spans="1:42" ht="15.75" hidden="1" customHeight="1" x14ac:dyDescent="0.25">
      <c r="A173" s="7">
        <v>186</v>
      </c>
      <c r="B173" s="7" t="s">
        <v>263</v>
      </c>
      <c r="C173" s="7" t="s">
        <v>303</v>
      </c>
      <c r="D173" s="7" t="s">
        <v>16</v>
      </c>
      <c r="E173" s="108" t="s">
        <v>304</v>
      </c>
      <c r="F173" s="8">
        <v>1</v>
      </c>
      <c r="G173" s="7" t="s">
        <v>18</v>
      </c>
      <c r="H173" s="7">
        <v>53</v>
      </c>
      <c r="I173" s="7">
        <v>53</v>
      </c>
      <c r="J173" s="59"/>
      <c r="K173" s="7">
        <v>76</v>
      </c>
      <c r="L173" s="7">
        <v>76</v>
      </c>
      <c r="M173" s="57" t="s">
        <v>371</v>
      </c>
      <c r="N173" s="7">
        <v>48</v>
      </c>
      <c r="O173" s="7">
        <v>48</v>
      </c>
      <c r="P173" s="58"/>
      <c r="Q173" s="7">
        <v>24</v>
      </c>
      <c r="R173" s="7">
        <v>24</v>
      </c>
      <c r="S173" s="47"/>
      <c r="T173" s="27">
        <v>33</v>
      </c>
      <c r="U173" s="3">
        <v>33</v>
      </c>
      <c r="V173" s="102" t="s">
        <v>1849</v>
      </c>
      <c r="W173" s="3">
        <v>61</v>
      </c>
      <c r="X173" s="3">
        <v>61</v>
      </c>
      <c r="AL173" s="7">
        <f t="shared" si="20"/>
        <v>295</v>
      </c>
      <c r="AM173" s="7">
        <f t="shared" si="21"/>
        <v>295</v>
      </c>
      <c r="AN173" s="18">
        <f t="shared" si="24"/>
        <v>1</v>
      </c>
      <c r="AO173" s="18">
        <f t="shared" si="25"/>
        <v>1</v>
      </c>
      <c r="AP173" s="7" t="s">
        <v>2096</v>
      </c>
    </row>
    <row r="174" spans="1:42" ht="15.75" hidden="1" customHeight="1" x14ac:dyDescent="0.25">
      <c r="A174" s="7">
        <v>187</v>
      </c>
      <c r="B174" s="7" t="s">
        <v>263</v>
      </c>
      <c r="C174" s="7" t="s">
        <v>303</v>
      </c>
      <c r="D174" s="7" t="s">
        <v>16</v>
      </c>
      <c r="E174" s="108" t="s">
        <v>305</v>
      </c>
      <c r="F174" s="8">
        <v>1</v>
      </c>
      <c r="G174" s="7" t="s">
        <v>18</v>
      </c>
      <c r="H174" s="7">
        <v>304</v>
      </c>
      <c r="I174" s="7">
        <v>304</v>
      </c>
      <c r="J174" s="59"/>
      <c r="K174" s="7">
        <v>322</v>
      </c>
      <c r="L174" s="7">
        <v>322</v>
      </c>
      <c r="M174" s="57" t="s">
        <v>369</v>
      </c>
      <c r="N174" s="7">
        <v>219</v>
      </c>
      <c r="O174" s="7">
        <v>219</v>
      </c>
      <c r="P174" s="58"/>
      <c r="Q174" s="7">
        <v>232</v>
      </c>
      <c r="R174" s="7">
        <v>232</v>
      </c>
      <c r="S174" s="47"/>
      <c r="T174" s="27">
        <v>271</v>
      </c>
      <c r="U174" s="3">
        <v>271</v>
      </c>
      <c r="V174" s="102" t="s">
        <v>1850</v>
      </c>
      <c r="W174" s="3">
        <v>184</v>
      </c>
      <c r="X174" s="3">
        <v>184</v>
      </c>
      <c r="AL174" s="7">
        <f t="shared" si="20"/>
        <v>1532</v>
      </c>
      <c r="AM174" s="7">
        <f t="shared" si="21"/>
        <v>1532</v>
      </c>
      <c r="AN174" s="18">
        <f t="shared" si="24"/>
        <v>1</v>
      </c>
      <c r="AO174" s="18">
        <f t="shared" si="25"/>
        <v>1</v>
      </c>
      <c r="AP174" s="7" t="s">
        <v>2096</v>
      </c>
    </row>
    <row r="175" spans="1:42" ht="15.75" hidden="1" customHeight="1" x14ac:dyDescent="0.25">
      <c r="A175" s="7">
        <v>188</v>
      </c>
      <c r="B175" s="7" t="s">
        <v>263</v>
      </c>
      <c r="C175" s="7" t="s">
        <v>303</v>
      </c>
      <c r="D175" s="7" t="s">
        <v>16</v>
      </c>
      <c r="E175" s="108" t="s">
        <v>306</v>
      </c>
      <c r="F175" s="8">
        <v>1</v>
      </c>
      <c r="G175" s="7" t="s">
        <v>18</v>
      </c>
      <c r="H175" s="7">
        <v>7</v>
      </c>
      <c r="I175" s="7">
        <v>7</v>
      </c>
      <c r="J175" s="59"/>
      <c r="K175" s="7">
        <v>37</v>
      </c>
      <c r="L175" s="7">
        <v>37</v>
      </c>
      <c r="M175" s="57" t="s">
        <v>367</v>
      </c>
      <c r="N175" s="7">
        <v>15</v>
      </c>
      <c r="O175" s="7">
        <v>15</v>
      </c>
      <c r="P175" s="58"/>
      <c r="Q175" s="7">
        <v>14</v>
      </c>
      <c r="R175" s="7">
        <v>14</v>
      </c>
      <c r="S175" s="47"/>
      <c r="T175" s="27">
        <v>8</v>
      </c>
      <c r="U175" s="3">
        <v>8</v>
      </c>
      <c r="V175" s="102" t="s">
        <v>1851</v>
      </c>
      <c r="W175" s="3">
        <v>16</v>
      </c>
      <c r="X175" s="3">
        <v>16</v>
      </c>
      <c r="AL175" s="7">
        <f t="shared" si="20"/>
        <v>97</v>
      </c>
      <c r="AM175" s="7">
        <f t="shared" si="21"/>
        <v>97</v>
      </c>
      <c r="AN175" s="18">
        <f t="shared" si="24"/>
        <v>1</v>
      </c>
      <c r="AO175" s="18">
        <f t="shared" si="25"/>
        <v>1</v>
      </c>
      <c r="AP175" s="7" t="s">
        <v>2096</v>
      </c>
    </row>
    <row r="176" spans="1:42" ht="15.75" hidden="1" customHeight="1" x14ac:dyDescent="0.25">
      <c r="A176" s="7">
        <v>189</v>
      </c>
      <c r="B176" s="7" t="s">
        <v>263</v>
      </c>
      <c r="C176" s="7" t="s">
        <v>303</v>
      </c>
      <c r="D176" s="7" t="s">
        <v>16</v>
      </c>
      <c r="E176" s="108" t="s">
        <v>307</v>
      </c>
      <c r="F176" s="8">
        <v>1</v>
      </c>
      <c r="G176" s="7" t="s">
        <v>18</v>
      </c>
      <c r="H176" s="7">
        <v>48</v>
      </c>
      <c r="I176" s="7">
        <v>48</v>
      </c>
      <c r="J176" s="59"/>
      <c r="K176" s="7">
        <v>87</v>
      </c>
      <c r="L176" s="7">
        <v>87</v>
      </c>
      <c r="M176" s="57" t="s">
        <v>365</v>
      </c>
      <c r="N176" s="7">
        <v>109</v>
      </c>
      <c r="O176" s="7">
        <v>109</v>
      </c>
      <c r="P176" s="58"/>
      <c r="Q176" s="7">
        <v>104</v>
      </c>
      <c r="R176" s="7">
        <v>104</v>
      </c>
      <c r="S176" s="47"/>
      <c r="T176" s="27">
        <v>128</v>
      </c>
      <c r="U176" s="3">
        <v>128</v>
      </c>
      <c r="V176" s="102" t="s">
        <v>1852</v>
      </c>
      <c r="W176" s="3">
        <v>85</v>
      </c>
      <c r="X176" s="3">
        <v>85</v>
      </c>
      <c r="AL176" s="7">
        <f t="shared" ref="AL176:AL207" si="26">H176+K176+N176+Q176+T176+W176</f>
        <v>561</v>
      </c>
      <c r="AM176" s="7">
        <f t="shared" ref="AM176:AM207" si="27">I176+L176+O176+R176+U176+X176</f>
        <v>561</v>
      </c>
      <c r="AN176" s="18">
        <f t="shared" si="24"/>
        <v>1</v>
      </c>
      <c r="AO176" s="18">
        <f t="shared" si="25"/>
        <v>1</v>
      </c>
      <c r="AP176" s="7" t="s">
        <v>2096</v>
      </c>
    </row>
    <row r="177" spans="1:42" ht="15.75" hidden="1" customHeight="1" x14ac:dyDescent="0.25">
      <c r="A177" s="7">
        <v>190</v>
      </c>
      <c r="B177" s="7" t="s">
        <v>263</v>
      </c>
      <c r="C177" s="7" t="s">
        <v>303</v>
      </c>
      <c r="D177" s="7" t="s">
        <v>16</v>
      </c>
      <c r="E177" s="108" t="s">
        <v>308</v>
      </c>
      <c r="F177" s="8">
        <v>1</v>
      </c>
      <c r="G177" s="7" t="s">
        <v>18</v>
      </c>
      <c r="H177" s="7">
        <v>11</v>
      </c>
      <c r="I177" s="7">
        <v>11</v>
      </c>
      <c r="J177" s="59"/>
      <c r="K177" s="7">
        <v>19</v>
      </c>
      <c r="L177" s="7">
        <v>19</v>
      </c>
      <c r="M177" s="57" t="s">
        <v>366</v>
      </c>
      <c r="N177" s="7">
        <v>14</v>
      </c>
      <c r="O177" s="7">
        <v>14</v>
      </c>
      <c r="P177" s="58"/>
      <c r="Q177" s="7">
        <v>3</v>
      </c>
      <c r="R177" s="7">
        <v>3</v>
      </c>
      <c r="S177" s="47"/>
      <c r="T177" s="27">
        <v>11</v>
      </c>
      <c r="U177" s="3">
        <v>11</v>
      </c>
      <c r="V177" s="102" t="s">
        <v>1853</v>
      </c>
      <c r="W177" s="3">
        <v>8</v>
      </c>
      <c r="X177" s="3">
        <v>8</v>
      </c>
      <c r="AL177" s="7">
        <f t="shared" si="26"/>
        <v>66</v>
      </c>
      <c r="AM177" s="7">
        <f t="shared" si="27"/>
        <v>66</v>
      </c>
      <c r="AN177" s="18">
        <f t="shared" si="24"/>
        <v>1</v>
      </c>
      <c r="AO177" s="18">
        <f t="shared" si="25"/>
        <v>1</v>
      </c>
      <c r="AP177" s="7" t="s">
        <v>2096</v>
      </c>
    </row>
    <row r="178" spans="1:42" ht="15.75" hidden="1" customHeight="1" x14ac:dyDescent="0.25">
      <c r="A178" s="7">
        <v>191</v>
      </c>
      <c r="B178" s="7" t="s">
        <v>263</v>
      </c>
      <c r="C178" s="7" t="s">
        <v>303</v>
      </c>
      <c r="D178" s="7" t="s">
        <v>16</v>
      </c>
      <c r="E178" s="108" t="s">
        <v>309</v>
      </c>
      <c r="F178" s="8">
        <v>1</v>
      </c>
      <c r="G178" s="7" t="s">
        <v>18</v>
      </c>
      <c r="H178" s="7">
        <v>59</v>
      </c>
      <c r="I178" s="7">
        <v>59</v>
      </c>
      <c r="J178" s="59"/>
      <c r="K178" s="7">
        <v>45</v>
      </c>
      <c r="L178" s="7">
        <v>45</v>
      </c>
      <c r="M178" s="57" t="s">
        <v>402</v>
      </c>
      <c r="N178" s="7">
        <v>34</v>
      </c>
      <c r="O178" s="7">
        <v>34</v>
      </c>
      <c r="P178" s="58"/>
      <c r="Q178" s="7">
        <v>39</v>
      </c>
      <c r="R178" s="7">
        <v>39</v>
      </c>
      <c r="S178" s="47"/>
      <c r="T178" s="27">
        <v>93</v>
      </c>
      <c r="U178" s="3">
        <v>93</v>
      </c>
      <c r="V178" s="102" t="s">
        <v>1854</v>
      </c>
      <c r="W178" s="3">
        <v>17</v>
      </c>
      <c r="X178" s="3">
        <v>17</v>
      </c>
      <c r="AL178" s="7">
        <f t="shared" si="26"/>
        <v>287</v>
      </c>
      <c r="AM178" s="7">
        <f t="shared" si="27"/>
        <v>287</v>
      </c>
      <c r="AN178" s="18">
        <f t="shared" si="24"/>
        <v>1</v>
      </c>
      <c r="AO178" s="18">
        <f t="shared" si="25"/>
        <v>1</v>
      </c>
      <c r="AP178" s="7" t="s">
        <v>2096</v>
      </c>
    </row>
    <row r="179" spans="1:42" ht="15.75" hidden="1" customHeight="1" x14ac:dyDescent="0.25">
      <c r="A179" s="7">
        <v>192</v>
      </c>
      <c r="B179" s="7" t="s">
        <v>263</v>
      </c>
      <c r="C179" s="7" t="s">
        <v>303</v>
      </c>
      <c r="D179" s="7" t="s">
        <v>16</v>
      </c>
      <c r="E179" s="108" t="s">
        <v>310</v>
      </c>
      <c r="F179" s="8">
        <v>1</v>
      </c>
      <c r="G179" s="7" t="s">
        <v>18</v>
      </c>
      <c r="H179" s="7">
        <v>134</v>
      </c>
      <c r="I179" s="7">
        <v>134</v>
      </c>
      <c r="J179" s="59"/>
      <c r="K179" s="7">
        <v>199</v>
      </c>
      <c r="L179" s="7">
        <v>199</v>
      </c>
      <c r="M179" s="57" t="s">
        <v>370</v>
      </c>
      <c r="N179" s="7">
        <v>274</v>
      </c>
      <c r="O179" s="7">
        <v>274</v>
      </c>
      <c r="P179" s="58"/>
      <c r="Q179" s="7">
        <v>224</v>
      </c>
      <c r="R179" s="7">
        <v>224</v>
      </c>
      <c r="S179" s="47"/>
      <c r="T179" s="27">
        <v>276</v>
      </c>
      <c r="U179" s="3">
        <v>276</v>
      </c>
      <c r="V179" s="102" t="s">
        <v>1855</v>
      </c>
      <c r="W179" s="3">
        <v>147</v>
      </c>
      <c r="X179" s="3">
        <v>147</v>
      </c>
      <c r="AL179" s="7">
        <f t="shared" si="26"/>
        <v>1254</v>
      </c>
      <c r="AM179" s="7">
        <f t="shared" si="27"/>
        <v>1254</v>
      </c>
      <c r="AN179" s="18">
        <f t="shared" si="24"/>
        <v>1</v>
      </c>
      <c r="AO179" s="18">
        <f t="shared" si="25"/>
        <v>1</v>
      </c>
      <c r="AP179" s="7" t="s">
        <v>2096</v>
      </c>
    </row>
    <row r="180" spans="1:42" ht="15.75" hidden="1" customHeight="1" x14ac:dyDescent="0.25">
      <c r="A180" s="7">
        <v>193</v>
      </c>
      <c r="B180" s="7" t="s">
        <v>263</v>
      </c>
      <c r="C180" s="7" t="s">
        <v>303</v>
      </c>
      <c r="D180" s="7" t="s">
        <v>16</v>
      </c>
      <c r="E180" s="108" t="s">
        <v>311</v>
      </c>
      <c r="F180" s="8">
        <v>1</v>
      </c>
      <c r="G180" s="7" t="s">
        <v>18</v>
      </c>
      <c r="H180" s="7">
        <v>151</v>
      </c>
      <c r="I180" s="7">
        <v>151</v>
      </c>
      <c r="J180" s="59"/>
      <c r="K180" s="7">
        <v>305</v>
      </c>
      <c r="L180" s="7">
        <v>305</v>
      </c>
      <c r="M180" s="57" t="s">
        <v>368</v>
      </c>
      <c r="N180" s="7">
        <v>391</v>
      </c>
      <c r="O180" s="7">
        <v>391</v>
      </c>
      <c r="P180" s="58"/>
      <c r="Q180" s="7">
        <v>290</v>
      </c>
      <c r="R180" s="7">
        <v>290</v>
      </c>
      <c r="S180" s="47"/>
      <c r="T180" s="27">
        <v>544</v>
      </c>
      <c r="U180" s="3">
        <v>544</v>
      </c>
      <c r="V180" s="102" t="s">
        <v>1856</v>
      </c>
      <c r="W180" s="3">
        <v>392</v>
      </c>
      <c r="X180" s="3">
        <v>392</v>
      </c>
      <c r="AL180" s="7">
        <f t="shared" si="26"/>
        <v>2073</v>
      </c>
      <c r="AM180" s="7">
        <f t="shared" si="27"/>
        <v>2073</v>
      </c>
      <c r="AN180" s="18">
        <f t="shared" si="24"/>
        <v>1</v>
      </c>
      <c r="AO180" s="18">
        <f t="shared" si="25"/>
        <v>1</v>
      </c>
      <c r="AP180" s="7" t="s">
        <v>2096</v>
      </c>
    </row>
    <row r="181" spans="1:42" ht="15.75" hidden="1" customHeight="1" x14ac:dyDescent="0.25">
      <c r="A181" s="7">
        <v>194</v>
      </c>
      <c r="B181" s="7" t="s">
        <v>263</v>
      </c>
      <c r="C181" s="7" t="s">
        <v>303</v>
      </c>
      <c r="D181" s="7" t="s">
        <v>16</v>
      </c>
      <c r="E181" s="108" t="s">
        <v>312</v>
      </c>
      <c r="F181" s="8">
        <v>1</v>
      </c>
      <c r="G181" s="7" t="s">
        <v>18</v>
      </c>
      <c r="H181" s="7">
        <v>179</v>
      </c>
      <c r="I181" s="7">
        <v>179</v>
      </c>
      <c r="J181" s="59"/>
      <c r="K181" s="7">
        <v>230</v>
      </c>
      <c r="L181" s="7">
        <v>230</v>
      </c>
      <c r="M181" s="57" t="s">
        <v>372</v>
      </c>
      <c r="N181" s="7">
        <v>262</v>
      </c>
      <c r="O181" s="7">
        <v>262</v>
      </c>
      <c r="P181" s="58"/>
      <c r="Q181" s="7">
        <v>160</v>
      </c>
      <c r="R181" s="7">
        <v>160</v>
      </c>
      <c r="S181" s="47"/>
      <c r="T181" s="27">
        <v>344</v>
      </c>
      <c r="U181" s="3">
        <v>344</v>
      </c>
      <c r="V181" s="102" t="s">
        <v>1857</v>
      </c>
      <c r="W181" s="3">
        <v>215</v>
      </c>
      <c r="X181" s="3">
        <v>215</v>
      </c>
      <c r="AL181" s="7">
        <f t="shared" si="26"/>
        <v>1390</v>
      </c>
      <c r="AM181" s="7">
        <f t="shared" si="27"/>
        <v>1390</v>
      </c>
      <c r="AN181" s="18">
        <f t="shared" si="24"/>
        <v>1</v>
      </c>
      <c r="AO181" s="18">
        <f t="shared" si="25"/>
        <v>1</v>
      </c>
      <c r="AP181" s="7" t="s">
        <v>2096</v>
      </c>
    </row>
    <row r="182" spans="1:42" ht="15.75" hidden="1" customHeight="1" x14ac:dyDescent="0.25">
      <c r="A182" s="7">
        <v>195</v>
      </c>
      <c r="B182" s="7" t="s">
        <v>263</v>
      </c>
      <c r="C182" s="7" t="s">
        <v>303</v>
      </c>
      <c r="D182" s="7" t="s">
        <v>16</v>
      </c>
      <c r="E182" s="46" t="s">
        <v>313</v>
      </c>
      <c r="F182" s="8">
        <v>1</v>
      </c>
      <c r="G182" s="7" t="s">
        <v>18</v>
      </c>
      <c r="H182" s="7">
        <v>8</v>
      </c>
      <c r="I182" s="7">
        <v>8</v>
      </c>
      <c r="J182" s="59"/>
      <c r="K182" s="7">
        <v>20</v>
      </c>
      <c r="L182" s="7">
        <v>20</v>
      </c>
      <c r="M182" s="57" t="s">
        <v>393</v>
      </c>
      <c r="N182" s="7">
        <v>18</v>
      </c>
      <c r="O182" s="7">
        <v>18</v>
      </c>
      <c r="P182" s="58"/>
      <c r="Q182" s="7">
        <v>20</v>
      </c>
      <c r="R182" s="7">
        <v>20</v>
      </c>
      <c r="S182" s="47"/>
      <c r="T182" s="27">
        <v>22</v>
      </c>
      <c r="U182" s="3">
        <v>22</v>
      </c>
      <c r="V182" s="102" t="s">
        <v>1858</v>
      </c>
      <c r="W182" s="3">
        <v>27</v>
      </c>
      <c r="X182" s="3">
        <v>27</v>
      </c>
      <c r="AL182" s="7">
        <f t="shared" si="26"/>
        <v>115</v>
      </c>
      <c r="AM182" s="7">
        <f t="shared" si="27"/>
        <v>115</v>
      </c>
      <c r="AN182" s="18">
        <f t="shared" si="24"/>
        <v>1</v>
      </c>
      <c r="AO182" s="18">
        <f t="shared" si="25"/>
        <v>1</v>
      </c>
      <c r="AP182" s="7" t="s">
        <v>2096</v>
      </c>
    </row>
    <row r="183" spans="1:42" ht="15.75" hidden="1" customHeight="1" x14ac:dyDescent="0.25">
      <c r="A183" s="7">
        <v>196</v>
      </c>
      <c r="B183" s="7" t="s">
        <v>263</v>
      </c>
      <c r="C183" s="7" t="s">
        <v>303</v>
      </c>
      <c r="D183" s="7" t="s">
        <v>16</v>
      </c>
      <c r="E183" s="46" t="s">
        <v>314</v>
      </c>
      <c r="F183" s="8">
        <v>1</v>
      </c>
      <c r="G183" s="7" t="s">
        <v>18</v>
      </c>
      <c r="H183" s="7">
        <v>0</v>
      </c>
      <c r="I183" s="7">
        <v>0</v>
      </c>
      <c r="J183" s="59"/>
      <c r="K183" s="7">
        <v>0</v>
      </c>
      <c r="L183" s="7">
        <v>0</v>
      </c>
      <c r="M183" s="57"/>
      <c r="N183" s="7">
        <v>0</v>
      </c>
      <c r="O183" s="7">
        <v>0</v>
      </c>
      <c r="P183" s="58"/>
      <c r="Q183" s="7">
        <v>0</v>
      </c>
      <c r="R183" s="7">
        <v>0</v>
      </c>
      <c r="S183" s="47"/>
      <c r="T183" s="27">
        <v>0</v>
      </c>
      <c r="U183" s="3">
        <v>0</v>
      </c>
      <c r="V183" s="128"/>
      <c r="W183" s="3">
        <v>0</v>
      </c>
      <c r="X183" s="3">
        <v>0</v>
      </c>
      <c r="AL183" s="7">
        <f t="shared" si="26"/>
        <v>0</v>
      </c>
      <c r="AM183" s="7">
        <f t="shared" si="27"/>
        <v>0</v>
      </c>
      <c r="AN183" s="18" t="e">
        <f t="shared" si="24"/>
        <v>#DIV/0!</v>
      </c>
      <c r="AO183" s="18" t="e">
        <f t="shared" si="25"/>
        <v>#DIV/0!</v>
      </c>
      <c r="AP183" s="7" t="s">
        <v>2095</v>
      </c>
    </row>
    <row r="184" spans="1:42" ht="15.75" hidden="1" customHeight="1" x14ac:dyDescent="0.25">
      <c r="A184" s="7">
        <v>197</v>
      </c>
      <c r="B184" s="7" t="s">
        <v>263</v>
      </c>
      <c r="C184" s="7" t="s">
        <v>303</v>
      </c>
      <c r="D184" s="7" t="s">
        <v>16</v>
      </c>
      <c r="E184" s="46" t="s">
        <v>315</v>
      </c>
      <c r="F184" s="8">
        <v>1</v>
      </c>
      <c r="G184" s="7" t="s">
        <v>18</v>
      </c>
      <c r="H184" s="7">
        <v>1</v>
      </c>
      <c r="I184" s="7">
        <v>1</v>
      </c>
      <c r="J184" s="59"/>
      <c r="K184" s="7">
        <v>1</v>
      </c>
      <c r="L184" s="7">
        <v>1</v>
      </c>
      <c r="M184" s="57" t="s">
        <v>400</v>
      </c>
      <c r="N184" s="7">
        <v>0</v>
      </c>
      <c r="O184" s="7">
        <v>0</v>
      </c>
      <c r="P184" s="58"/>
      <c r="Q184" s="7">
        <v>0</v>
      </c>
      <c r="R184" s="7">
        <v>0</v>
      </c>
      <c r="S184" s="47"/>
      <c r="T184" s="27">
        <v>0</v>
      </c>
      <c r="U184" s="3">
        <v>0</v>
      </c>
      <c r="V184" s="128"/>
      <c r="W184" s="3">
        <v>0</v>
      </c>
      <c r="X184" s="3">
        <v>0</v>
      </c>
      <c r="AL184" s="7">
        <f t="shared" si="26"/>
        <v>2</v>
      </c>
      <c r="AM184" s="7">
        <f t="shared" si="27"/>
        <v>2</v>
      </c>
      <c r="AN184" s="18">
        <f t="shared" si="24"/>
        <v>1</v>
      </c>
      <c r="AO184" s="18">
        <f t="shared" si="25"/>
        <v>1</v>
      </c>
      <c r="AP184" s="7" t="s">
        <v>2096</v>
      </c>
    </row>
    <row r="185" spans="1:42" ht="15.75" hidden="1" customHeight="1" x14ac:dyDescent="0.25">
      <c r="A185" s="7">
        <v>198</v>
      </c>
      <c r="B185" s="7" t="s">
        <v>263</v>
      </c>
      <c r="C185" s="7" t="s">
        <v>316</v>
      </c>
      <c r="D185" s="7" t="s">
        <v>16</v>
      </c>
      <c r="E185" s="46" t="s">
        <v>317</v>
      </c>
      <c r="F185" s="7">
        <v>12</v>
      </c>
      <c r="G185" s="7" t="s">
        <v>102</v>
      </c>
      <c r="H185" s="7">
        <v>1</v>
      </c>
      <c r="I185" s="10">
        <v>1</v>
      </c>
      <c r="J185" s="59"/>
      <c r="K185" s="7">
        <v>1</v>
      </c>
      <c r="L185" s="10">
        <v>1</v>
      </c>
      <c r="M185" s="57"/>
      <c r="N185" s="7">
        <v>1</v>
      </c>
      <c r="O185" s="10">
        <v>1</v>
      </c>
      <c r="P185" s="58"/>
      <c r="Q185" s="7">
        <v>1</v>
      </c>
      <c r="R185" s="7">
        <v>1</v>
      </c>
      <c r="S185" s="53" t="s">
        <v>1686</v>
      </c>
      <c r="T185" s="27">
        <v>1</v>
      </c>
      <c r="U185" s="3">
        <v>1</v>
      </c>
      <c r="V185" s="128"/>
      <c r="W185" s="3">
        <v>1</v>
      </c>
      <c r="X185" s="3">
        <v>1</v>
      </c>
      <c r="AL185" s="7">
        <f t="shared" si="26"/>
        <v>6</v>
      </c>
      <c r="AM185" s="7">
        <f t="shared" si="27"/>
        <v>6</v>
      </c>
      <c r="AN185" s="18">
        <f>+AL185/AM185</f>
        <v>1</v>
      </c>
      <c r="AO185" s="18">
        <f>+AL185/F185</f>
        <v>0.5</v>
      </c>
      <c r="AP185" s="7" t="s">
        <v>2096</v>
      </c>
    </row>
    <row r="186" spans="1:42" ht="15.75" hidden="1" customHeight="1" x14ac:dyDescent="0.25">
      <c r="A186" s="7">
        <v>199</v>
      </c>
      <c r="B186" s="7" t="s">
        <v>263</v>
      </c>
      <c r="C186" s="7" t="s">
        <v>316</v>
      </c>
      <c r="D186" s="7" t="s">
        <v>16</v>
      </c>
      <c r="E186" s="46" t="s">
        <v>318</v>
      </c>
      <c r="F186" s="7">
        <v>120</v>
      </c>
      <c r="G186" s="7" t="s">
        <v>107</v>
      </c>
      <c r="H186" s="17">
        <v>12</v>
      </c>
      <c r="I186" s="10">
        <v>10</v>
      </c>
      <c r="J186" s="59"/>
      <c r="K186" s="7">
        <v>12</v>
      </c>
      <c r="L186" s="10">
        <v>10</v>
      </c>
      <c r="M186" s="57"/>
      <c r="O186" s="10">
        <v>10</v>
      </c>
      <c r="P186" s="58"/>
      <c r="S186" s="48" t="s">
        <v>1687</v>
      </c>
      <c r="T186" s="27">
        <v>8</v>
      </c>
      <c r="U186" s="3">
        <v>8</v>
      </c>
      <c r="V186" s="128"/>
      <c r="W186" s="3">
        <v>11</v>
      </c>
      <c r="X186" s="3">
        <v>11</v>
      </c>
      <c r="AL186" s="7">
        <f t="shared" si="26"/>
        <v>43</v>
      </c>
      <c r="AM186" s="7">
        <f t="shared" si="27"/>
        <v>49</v>
      </c>
      <c r="AN186" s="18">
        <f>+AL186/AM186</f>
        <v>0.87755102040816324</v>
      </c>
      <c r="AO186" s="18">
        <f>+AL186/F186</f>
        <v>0.35833333333333334</v>
      </c>
      <c r="AP186" s="7" t="s">
        <v>2096</v>
      </c>
    </row>
    <row r="187" spans="1:42" ht="15.75" hidden="1" customHeight="1" x14ac:dyDescent="0.25">
      <c r="A187" s="7">
        <v>200</v>
      </c>
      <c r="B187" s="7" t="s">
        <v>263</v>
      </c>
      <c r="C187" s="7" t="s">
        <v>316</v>
      </c>
      <c r="D187" s="7" t="s">
        <v>16</v>
      </c>
      <c r="E187" s="46" t="s">
        <v>319</v>
      </c>
      <c r="F187" s="7">
        <v>120</v>
      </c>
      <c r="G187" s="7" t="s">
        <v>320</v>
      </c>
      <c r="H187" s="17">
        <v>12</v>
      </c>
      <c r="I187" s="10">
        <v>10</v>
      </c>
      <c r="J187" s="59"/>
      <c r="K187" s="7">
        <v>12</v>
      </c>
      <c r="L187" s="10">
        <v>10</v>
      </c>
      <c r="M187" s="57" t="s">
        <v>391</v>
      </c>
      <c r="O187" s="10">
        <v>10</v>
      </c>
      <c r="P187" s="58"/>
      <c r="Q187" s="7">
        <v>11</v>
      </c>
      <c r="R187" s="7">
        <v>11</v>
      </c>
      <c r="S187" s="53" t="s">
        <v>1688</v>
      </c>
      <c r="T187" s="27">
        <v>12</v>
      </c>
      <c r="U187" s="3">
        <v>12</v>
      </c>
      <c r="V187" s="128"/>
      <c r="W187" s="3">
        <v>14</v>
      </c>
      <c r="X187" s="3">
        <v>14</v>
      </c>
      <c r="AL187" s="7">
        <f t="shared" si="26"/>
        <v>61</v>
      </c>
      <c r="AM187" s="7">
        <f t="shared" si="27"/>
        <v>67</v>
      </c>
      <c r="AN187" s="18">
        <f>+AL187/AM187</f>
        <v>0.91044776119402981</v>
      </c>
      <c r="AO187" s="18">
        <f>+AL187/F187</f>
        <v>0.5083333333333333</v>
      </c>
      <c r="AP187" s="7" t="s">
        <v>2096</v>
      </c>
    </row>
    <row r="188" spans="1:42" ht="15.75" hidden="1" customHeight="1" x14ac:dyDescent="0.25">
      <c r="A188" s="7">
        <v>201</v>
      </c>
      <c r="B188" s="7" t="s">
        <v>263</v>
      </c>
      <c r="C188" s="7" t="s">
        <v>316</v>
      </c>
      <c r="D188" s="7" t="s">
        <v>16</v>
      </c>
      <c r="E188" s="46" t="s">
        <v>321</v>
      </c>
      <c r="F188" s="7">
        <v>3</v>
      </c>
      <c r="G188" s="7" t="s">
        <v>107</v>
      </c>
      <c r="H188" s="10">
        <v>3</v>
      </c>
      <c r="I188" s="10">
        <v>3</v>
      </c>
      <c r="J188" s="59"/>
      <c r="K188" s="10">
        <v>0</v>
      </c>
      <c r="L188" s="10">
        <v>0</v>
      </c>
      <c r="M188" s="56" t="s">
        <v>26</v>
      </c>
      <c r="N188" s="10">
        <v>0</v>
      </c>
      <c r="O188" s="10">
        <v>0</v>
      </c>
      <c r="P188" s="56" t="s">
        <v>26</v>
      </c>
      <c r="Q188" s="7">
        <v>1</v>
      </c>
      <c r="R188" s="7">
        <v>1</v>
      </c>
      <c r="S188" s="48" t="s">
        <v>1689</v>
      </c>
      <c r="T188" s="27">
        <v>0</v>
      </c>
      <c r="U188" s="3">
        <v>0</v>
      </c>
      <c r="V188" s="128"/>
      <c r="W188" s="3">
        <v>0</v>
      </c>
      <c r="X188" s="3">
        <v>0</v>
      </c>
      <c r="AL188" s="7">
        <f t="shared" si="26"/>
        <v>4</v>
      </c>
      <c r="AM188" s="7">
        <f t="shared" si="27"/>
        <v>4</v>
      </c>
      <c r="AN188" s="18">
        <f>+AL188/AM188</f>
        <v>1</v>
      </c>
      <c r="AO188" s="18">
        <f>+AL188/F188</f>
        <v>1.3333333333333333</v>
      </c>
      <c r="AP188" s="7" t="s">
        <v>2096</v>
      </c>
    </row>
    <row r="189" spans="1:42" ht="15.75" hidden="1" customHeight="1" x14ac:dyDescent="0.25">
      <c r="A189" s="7">
        <v>202</v>
      </c>
      <c r="B189" s="7" t="s">
        <v>263</v>
      </c>
      <c r="C189" s="7" t="s">
        <v>316</v>
      </c>
      <c r="D189" s="7" t="s">
        <v>16</v>
      </c>
      <c r="E189" s="46" t="s">
        <v>81</v>
      </c>
      <c r="F189" s="7">
        <v>12</v>
      </c>
      <c r="G189" s="7" t="s">
        <v>82</v>
      </c>
      <c r="H189" s="7">
        <v>1</v>
      </c>
      <c r="I189" s="10">
        <v>1</v>
      </c>
      <c r="J189" s="59"/>
      <c r="K189" s="7">
        <v>1</v>
      </c>
      <c r="L189" s="10">
        <v>1</v>
      </c>
      <c r="M189" s="57" t="s">
        <v>378</v>
      </c>
      <c r="N189" s="17">
        <v>0</v>
      </c>
      <c r="O189" s="10">
        <v>1</v>
      </c>
      <c r="P189" s="58"/>
      <c r="Q189" s="7">
        <v>1</v>
      </c>
      <c r="R189" s="7">
        <v>1</v>
      </c>
      <c r="S189" s="53" t="s">
        <v>1690</v>
      </c>
      <c r="T189" s="27">
        <v>18</v>
      </c>
      <c r="U189" s="3">
        <v>23</v>
      </c>
      <c r="V189" s="128"/>
      <c r="W189" s="3">
        <v>17</v>
      </c>
      <c r="X189" s="3">
        <v>23</v>
      </c>
      <c r="AL189" s="7">
        <f t="shared" si="26"/>
        <v>38</v>
      </c>
      <c r="AM189" s="7">
        <f t="shared" si="27"/>
        <v>50</v>
      </c>
      <c r="AN189" s="18">
        <f>+AL189/AM189</f>
        <v>0.76</v>
      </c>
      <c r="AO189" s="18">
        <f>+AL189/F189</f>
        <v>3.1666666666666665</v>
      </c>
      <c r="AP189" s="7" t="s">
        <v>2097</v>
      </c>
    </row>
    <row r="190" spans="1:42" ht="15.75" hidden="1" customHeight="1" x14ac:dyDescent="0.25">
      <c r="A190" s="7">
        <v>203</v>
      </c>
      <c r="B190" s="7" t="s">
        <v>263</v>
      </c>
      <c r="C190" s="7" t="s">
        <v>316</v>
      </c>
      <c r="D190" s="7" t="s">
        <v>16</v>
      </c>
      <c r="E190" s="46" t="s">
        <v>322</v>
      </c>
      <c r="F190" s="8">
        <v>1</v>
      </c>
      <c r="G190" s="7" t="s">
        <v>18</v>
      </c>
      <c r="H190" s="7">
        <v>19</v>
      </c>
      <c r="I190" s="7">
        <v>19</v>
      </c>
      <c r="J190" s="59"/>
      <c r="K190" s="7">
        <v>13</v>
      </c>
      <c r="L190" s="7">
        <v>13</v>
      </c>
      <c r="M190" s="57" t="s">
        <v>362</v>
      </c>
      <c r="N190" s="7">
        <v>0</v>
      </c>
      <c r="O190" s="7">
        <v>0</v>
      </c>
      <c r="P190" s="58"/>
      <c r="Q190" s="7">
        <v>9</v>
      </c>
      <c r="R190" s="7">
        <v>9</v>
      </c>
      <c r="S190" s="48" t="s">
        <v>1690</v>
      </c>
      <c r="T190" s="27">
        <v>23</v>
      </c>
      <c r="U190" s="3">
        <v>23</v>
      </c>
      <c r="V190" s="128"/>
      <c r="W190" s="3">
        <v>23</v>
      </c>
      <c r="X190" s="3">
        <v>23</v>
      </c>
      <c r="AL190" s="7">
        <f t="shared" si="26"/>
        <v>87</v>
      </c>
      <c r="AM190" s="7">
        <f t="shared" si="27"/>
        <v>87</v>
      </c>
      <c r="AN190" s="18">
        <f t="shared" ref="AN190:AN196" si="28">AL190/AM190</f>
        <v>1</v>
      </c>
      <c r="AO190" s="18">
        <f t="shared" ref="AO190:AO196" si="29">+AN190/F190</f>
        <v>1</v>
      </c>
      <c r="AP190" s="7" t="s">
        <v>2096</v>
      </c>
    </row>
    <row r="191" spans="1:42" ht="15.75" hidden="1" customHeight="1" x14ac:dyDescent="0.25">
      <c r="A191" s="7">
        <v>204</v>
      </c>
      <c r="B191" s="7" t="s">
        <v>263</v>
      </c>
      <c r="C191" s="7" t="s">
        <v>323</v>
      </c>
      <c r="D191" s="7" t="s">
        <v>16</v>
      </c>
      <c r="E191" s="46" t="s">
        <v>324</v>
      </c>
      <c r="F191" s="8">
        <v>1</v>
      </c>
      <c r="G191" s="7" t="s">
        <v>18</v>
      </c>
      <c r="H191" s="7">
        <v>10</v>
      </c>
      <c r="I191" s="7">
        <v>10</v>
      </c>
      <c r="J191" s="59"/>
      <c r="K191" s="7">
        <v>6</v>
      </c>
      <c r="L191" s="7">
        <v>6</v>
      </c>
      <c r="M191" s="57" t="s">
        <v>364</v>
      </c>
      <c r="N191" s="7">
        <v>15</v>
      </c>
      <c r="O191" s="7">
        <v>15</v>
      </c>
      <c r="P191" s="58"/>
      <c r="Q191" s="7">
        <v>15</v>
      </c>
      <c r="R191" s="7">
        <v>15</v>
      </c>
      <c r="S191" s="53" t="s">
        <v>1691</v>
      </c>
      <c r="T191" s="27">
        <v>45</v>
      </c>
      <c r="U191" s="3">
        <v>45</v>
      </c>
      <c r="V191" s="102" t="s">
        <v>1859</v>
      </c>
      <c r="W191" s="3">
        <v>59</v>
      </c>
      <c r="X191" s="3">
        <v>59</v>
      </c>
      <c r="AL191" s="7">
        <f t="shared" si="26"/>
        <v>150</v>
      </c>
      <c r="AM191" s="7">
        <f t="shared" si="27"/>
        <v>150</v>
      </c>
      <c r="AN191" s="18">
        <f t="shared" si="28"/>
        <v>1</v>
      </c>
      <c r="AO191" s="18">
        <f t="shared" si="29"/>
        <v>1</v>
      </c>
      <c r="AP191" s="7" t="s">
        <v>2096</v>
      </c>
    </row>
    <row r="192" spans="1:42" ht="15.75" hidden="1" customHeight="1" x14ac:dyDescent="0.25">
      <c r="A192" s="7">
        <v>205</v>
      </c>
      <c r="B192" s="7" t="s">
        <v>263</v>
      </c>
      <c r="C192" s="7" t="s">
        <v>323</v>
      </c>
      <c r="D192" s="7" t="s">
        <v>16</v>
      </c>
      <c r="E192" s="46" t="s">
        <v>325</v>
      </c>
      <c r="F192" s="8">
        <v>1</v>
      </c>
      <c r="G192" s="7" t="s">
        <v>18</v>
      </c>
      <c r="H192" s="7">
        <v>3107</v>
      </c>
      <c r="I192" s="7">
        <v>3107</v>
      </c>
      <c r="J192" s="59"/>
      <c r="K192" s="7">
        <v>3230</v>
      </c>
      <c r="L192" s="7">
        <v>3230</v>
      </c>
      <c r="M192" s="57" t="s">
        <v>363</v>
      </c>
      <c r="N192" s="7">
        <v>2927</v>
      </c>
      <c r="O192" s="7">
        <v>2927</v>
      </c>
      <c r="P192" s="58"/>
      <c r="Q192" s="7">
        <v>3298</v>
      </c>
      <c r="R192" s="7">
        <v>3298</v>
      </c>
      <c r="S192" s="53" t="s">
        <v>1692</v>
      </c>
      <c r="T192" s="27">
        <v>3568</v>
      </c>
      <c r="U192" s="3">
        <v>3568</v>
      </c>
      <c r="V192" s="102" t="s">
        <v>1859</v>
      </c>
      <c r="W192" s="3">
        <v>3360</v>
      </c>
      <c r="X192" s="3">
        <v>3360</v>
      </c>
      <c r="AL192" s="7">
        <f t="shared" si="26"/>
        <v>19490</v>
      </c>
      <c r="AM192" s="7">
        <f t="shared" si="27"/>
        <v>19490</v>
      </c>
      <c r="AN192" s="18">
        <f t="shared" si="28"/>
        <v>1</v>
      </c>
      <c r="AO192" s="18">
        <f t="shared" si="29"/>
        <v>1</v>
      </c>
      <c r="AP192" s="7" t="s">
        <v>2096</v>
      </c>
    </row>
    <row r="193" spans="1:42" ht="15.75" hidden="1" customHeight="1" x14ac:dyDescent="0.25">
      <c r="A193" s="7">
        <v>206</v>
      </c>
      <c r="B193" s="7" t="s">
        <v>263</v>
      </c>
      <c r="C193" s="7" t="s">
        <v>323</v>
      </c>
      <c r="D193" s="7" t="s">
        <v>16</v>
      </c>
      <c r="E193" s="46" t="s">
        <v>326</v>
      </c>
      <c r="F193" s="8">
        <v>1</v>
      </c>
      <c r="G193" s="7" t="s">
        <v>18</v>
      </c>
      <c r="H193" s="7">
        <v>1393</v>
      </c>
      <c r="I193" s="7">
        <v>1393</v>
      </c>
      <c r="J193" s="59"/>
      <c r="K193" s="7">
        <v>1571</v>
      </c>
      <c r="L193" s="7">
        <v>1571</v>
      </c>
      <c r="M193" s="57" t="s">
        <v>374</v>
      </c>
      <c r="N193" s="7">
        <v>1520</v>
      </c>
      <c r="O193" s="7">
        <v>1520</v>
      </c>
      <c r="P193" s="58"/>
      <c r="Q193" s="7">
        <v>1430</v>
      </c>
      <c r="R193" s="7">
        <v>1430</v>
      </c>
      <c r="S193" s="53" t="s">
        <v>1693</v>
      </c>
      <c r="T193" s="27">
        <v>864</v>
      </c>
      <c r="U193" s="3">
        <v>864</v>
      </c>
      <c r="V193" s="102" t="s">
        <v>1859</v>
      </c>
      <c r="W193" s="3">
        <v>830</v>
      </c>
      <c r="X193" s="3">
        <v>830</v>
      </c>
      <c r="AL193" s="7">
        <f t="shared" si="26"/>
        <v>7608</v>
      </c>
      <c r="AM193" s="7">
        <f t="shared" si="27"/>
        <v>7608</v>
      </c>
      <c r="AN193" s="18">
        <f t="shared" si="28"/>
        <v>1</v>
      </c>
      <c r="AO193" s="18">
        <f t="shared" si="29"/>
        <v>1</v>
      </c>
      <c r="AP193" s="7" t="s">
        <v>2096</v>
      </c>
    </row>
    <row r="194" spans="1:42" ht="15.75" hidden="1" customHeight="1" x14ac:dyDescent="0.25">
      <c r="A194" s="7">
        <v>207</v>
      </c>
      <c r="B194" s="7" t="s">
        <v>263</v>
      </c>
      <c r="C194" s="7" t="s">
        <v>323</v>
      </c>
      <c r="D194" s="7" t="s">
        <v>16</v>
      </c>
      <c r="E194" s="46" t="s">
        <v>327</v>
      </c>
      <c r="F194" s="8">
        <v>1</v>
      </c>
      <c r="G194" s="7" t="s">
        <v>18</v>
      </c>
      <c r="H194" s="7">
        <v>94</v>
      </c>
      <c r="I194" s="7">
        <v>94</v>
      </c>
      <c r="J194" s="59"/>
      <c r="K194" s="7">
        <v>239</v>
      </c>
      <c r="L194" s="7">
        <v>239</v>
      </c>
      <c r="M194" s="57" t="s">
        <v>377</v>
      </c>
      <c r="N194" s="7">
        <v>108</v>
      </c>
      <c r="O194" s="7">
        <v>108</v>
      </c>
      <c r="P194" s="58"/>
      <c r="Q194" s="7">
        <v>75</v>
      </c>
      <c r="R194" s="7">
        <v>75</v>
      </c>
      <c r="S194" s="53" t="s">
        <v>1694</v>
      </c>
      <c r="T194" s="27">
        <v>86</v>
      </c>
      <c r="U194" s="3">
        <v>86</v>
      </c>
      <c r="V194" s="102" t="s">
        <v>1859</v>
      </c>
      <c r="W194" s="3">
        <v>65</v>
      </c>
      <c r="X194" s="3">
        <v>65</v>
      </c>
      <c r="AL194" s="7">
        <f t="shared" si="26"/>
        <v>667</v>
      </c>
      <c r="AM194" s="7">
        <f t="shared" si="27"/>
        <v>667</v>
      </c>
      <c r="AN194" s="18">
        <f t="shared" si="28"/>
        <v>1</v>
      </c>
      <c r="AO194" s="18">
        <f t="shared" si="29"/>
        <v>1</v>
      </c>
      <c r="AP194" s="7" t="s">
        <v>2096</v>
      </c>
    </row>
    <row r="195" spans="1:42" ht="15.75" hidden="1" customHeight="1" x14ac:dyDescent="0.25">
      <c r="A195" s="7">
        <v>208</v>
      </c>
      <c r="B195" s="7" t="s">
        <v>263</v>
      </c>
      <c r="C195" s="7" t="s">
        <v>323</v>
      </c>
      <c r="D195" s="7" t="s">
        <v>16</v>
      </c>
      <c r="E195" s="46" t="s">
        <v>328</v>
      </c>
      <c r="F195" s="8">
        <v>1</v>
      </c>
      <c r="G195" s="7" t="s">
        <v>18</v>
      </c>
      <c r="H195" s="7">
        <v>52</v>
      </c>
      <c r="I195" s="7">
        <v>52</v>
      </c>
      <c r="J195" s="59"/>
      <c r="K195" s="7">
        <v>67</v>
      </c>
      <c r="L195" s="7">
        <v>67</v>
      </c>
      <c r="M195" s="57" t="s">
        <v>375</v>
      </c>
      <c r="N195" s="7">
        <v>79</v>
      </c>
      <c r="O195" s="7">
        <v>79</v>
      </c>
      <c r="P195" s="58"/>
      <c r="Q195" s="7">
        <v>28</v>
      </c>
      <c r="R195" s="7">
        <v>28</v>
      </c>
      <c r="S195" s="53" t="s">
        <v>1695</v>
      </c>
      <c r="T195" s="27">
        <v>35</v>
      </c>
      <c r="U195" s="3">
        <v>35</v>
      </c>
      <c r="V195" s="102" t="s">
        <v>1859</v>
      </c>
      <c r="W195" s="3">
        <v>48</v>
      </c>
      <c r="X195" s="3">
        <v>48</v>
      </c>
      <c r="AL195" s="7">
        <f t="shared" si="26"/>
        <v>309</v>
      </c>
      <c r="AM195" s="7">
        <f t="shared" si="27"/>
        <v>309</v>
      </c>
      <c r="AN195" s="18">
        <f t="shared" si="28"/>
        <v>1</v>
      </c>
      <c r="AO195" s="18">
        <f t="shared" si="29"/>
        <v>1</v>
      </c>
      <c r="AP195" s="7" t="s">
        <v>2096</v>
      </c>
    </row>
    <row r="196" spans="1:42" ht="15.75" hidden="1" customHeight="1" x14ac:dyDescent="0.25">
      <c r="A196" s="7">
        <v>209</v>
      </c>
      <c r="B196" s="7" t="s">
        <v>263</v>
      </c>
      <c r="C196" s="7" t="s">
        <v>323</v>
      </c>
      <c r="D196" s="7" t="s">
        <v>16</v>
      </c>
      <c r="E196" s="46" t="s">
        <v>329</v>
      </c>
      <c r="F196" s="8">
        <v>1</v>
      </c>
      <c r="G196" s="7" t="s">
        <v>18</v>
      </c>
      <c r="H196" s="7">
        <v>497</v>
      </c>
      <c r="I196" s="7">
        <v>497</v>
      </c>
      <c r="J196" s="59"/>
      <c r="K196" s="7">
        <v>217</v>
      </c>
      <c r="L196" s="7">
        <v>217</v>
      </c>
      <c r="M196" s="57"/>
      <c r="N196" s="7">
        <v>223</v>
      </c>
      <c r="O196" s="7">
        <v>223</v>
      </c>
      <c r="P196" s="58"/>
      <c r="Q196" s="7">
        <v>322</v>
      </c>
      <c r="R196" s="7">
        <v>322</v>
      </c>
      <c r="S196" s="53" t="s">
        <v>1696</v>
      </c>
      <c r="T196" s="27">
        <v>372</v>
      </c>
      <c r="U196" s="3">
        <v>372</v>
      </c>
      <c r="V196" s="102" t="s">
        <v>1859</v>
      </c>
      <c r="W196" s="3">
        <v>441</v>
      </c>
      <c r="X196" s="3">
        <v>441</v>
      </c>
      <c r="AL196" s="7">
        <f t="shared" si="26"/>
        <v>2072</v>
      </c>
      <c r="AM196" s="7">
        <f t="shared" si="27"/>
        <v>2072</v>
      </c>
      <c r="AN196" s="18">
        <f t="shared" si="28"/>
        <v>1</v>
      </c>
      <c r="AO196" s="18">
        <f t="shared" si="29"/>
        <v>1</v>
      </c>
      <c r="AP196" s="7" t="s">
        <v>2096</v>
      </c>
    </row>
    <row r="197" spans="1:42" ht="15.75" hidden="1" customHeight="1" x14ac:dyDescent="0.25">
      <c r="A197" s="7">
        <v>210</v>
      </c>
      <c r="B197" s="7" t="s">
        <v>263</v>
      </c>
      <c r="C197" s="7" t="s">
        <v>330</v>
      </c>
      <c r="D197" s="7" t="s">
        <v>16</v>
      </c>
      <c r="E197" s="46" t="s">
        <v>331</v>
      </c>
      <c r="F197" s="7">
        <v>1800</v>
      </c>
      <c r="G197" s="7" t="s">
        <v>332</v>
      </c>
      <c r="H197" s="17">
        <v>181</v>
      </c>
      <c r="I197" s="10">
        <v>150</v>
      </c>
      <c r="J197" s="59"/>
      <c r="K197" s="7">
        <v>171</v>
      </c>
      <c r="L197" s="10">
        <v>150</v>
      </c>
      <c r="M197" s="57" t="s">
        <v>382</v>
      </c>
      <c r="N197" s="7">
        <v>188</v>
      </c>
      <c r="O197" s="10">
        <v>150</v>
      </c>
      <c r="P197" s="58"/>
      <c r="Q197" s="7">
        <v>145</v>
      </c>
      <c r="R197" s="10">
        <v>150</v>
      </c>
      <c r="S197" s="47"/>
      <c r="T197" s="27">
        <v>162</v>
      </c>
      <c r="U197" s="10">
        <v>150</v>
      </c>
      <c r="V197" s="128"/>
      <c r="W197" s="3">
        <v>173</v>
      </c>
      <c r="X197" s="3">
        <v>173</v>
      </c>
      <c r="AL197" s="7">
        <f t="shared" si="26"/>
        <v>1020</v>
      </c>
      <c r="AM197" s="7">
        <f t="shared" si="27"/>
        <v>923</v>
      </c>
      <c r="AN197" s="63">
        <f>+AL197/AM197</f>
        <v>1.1050920910075839</v>
      </c>
      <c r="AO197" s="18">
        <f>+AL197/F197</f>
        <v>0.56666666666666665</v>
      </c>
      <c r="AP197" s="7" t="s">
        <v>2096</v>
      </c>
    </row>
    <row r="198" spans="1:42" ht="15.75" hidden="1" customHeight="1" x14ac:dyDescent="0.25">
      <c r="A198" s="7">
        <v>211</v>
      </c>
      <c r="B198" s="7" t="s">
        <v>263</v>
      </c>
      <c r="C198" s="7" t="s">
        <v>330</v>
      </c>
      <c r="D198" s="7" t="s">
        <v>16</v>
      </c>
      <c r="E198" s="46" t="s">
        <v>333</v>
      </c>
      <c r="F198" s="7">
        <v>48</v>
      </c>
      <c r="G198" s="7" t="s">
        <v>334</v>
      </c>
      <c r="H198" s="7">
        <v>4</v>
      </c>
      <c r="I198" s="10">
        <v>4</v>
      </c>
      <c r="J198" s="59"/>
      <c r="K198" s="7">
        <v>4</v>
      </c>
      <c r="L198" s="10">
        <v>4</v>
      </c>
      <c r="M198" s="57" t="s">
        <v>383</v>
      </c>
      <c r="N198" s="7">
        <v>4</v>
      </c>
      <c r="O198" s="10">
        <v>4</v>
      </c>
      <c r="P198" s="58"/>
      <c r="Q198" s="7">
        <v>4</v>
      </c>
      <c r="R198" s="7">
        <v>4</v>
      </c>
      <c r="S198" s="47"/>
      <c r="T198" s="27">
        <v>4</v>
      </c>
      <c r="U198" s="3">
        <v>4</v>
      </c>
      <c r="V198" s="128"/>
      <c r="W198" s="3">
        <v>4</v>
      </c>
      <c r="X198" s="3">
        <v>4</v>
      </c>
      <c r="AL198" s="7">
        <f t="shared" si="26"/>
        <v>24</v>
      </c>
      <c r="AM198" s="7">
        <f t="shared" si="27"/>
        <v>24</v>
      </c>
      <c r="AN198" s="18">
        <f>+AL198/AM198</f>
        <v>1</v>
      </c>
      <c r="AO198" s="18">
        <f>+AL198/F198</f>
        <v>0.5</v>
      </c>
      <c r="AP198" s="7" t="s">
        <v>2096</v>
      </c>
    </row>
    <row r="199" spans="1:42" ht="15.75" hidden="1" customHeight="1" x14ac:dyDescent="0.25">
      <c r="A199" s="7">
        <v>212</v>
      </c>
      <c r="B199" s="7" t="s">
        <v>263</v>
      </c>
      <c r="C199" s="7" t="s">
        <v>330</v>
      </c>
      <c r="D199" s="7" t="s">
        <v>16</v>
      </c>
      <c r="E199" s="46" t="s">
        <v>335</v>
      </c>
      <c r="F199" s="8">
        <v>1</v>
      </c>
      <c r="G199" s="7" t="s">
        <v>18</v>
      </c>
      <c r="H199" s="7">
        <v>129</v>
      </c>
      <c r="I199" s="7">
        <v>129</v>
      </c>
      <c r="J199" s="59"/>
      <c r="K199" s="7">
        <v>271</v>
      </c>
      <c r="L199" s="7">
        <v>271</v>
      </c>
      <c r="M199" s="57" t="s">
        <v>381</v>
      </c>
      <c r="N199" s="7">
        <v>165</v>
      </c>
      <c r="O199" s="7">
        <v>165</v>
      </c>
      <c r="P199" s="58"/>
      <c r="Q199" s="7">
        <v>105</v>
      </c>
      <c r="R199" s="7">
        <v>105</v>
      </c>
      <c r="S199" s="47"/>
      <c r="T199" s="27">
        <v>211</v>
      </c>
      <c r="U199" s="3">
        <v>211</v>
      </c>
      <c r="V199" s="128"/>
      <c r="W199" s="3">
        <v>144</v>
      </c>
      <c r="X199" s="3">
        <v>144</v>
      </c>
      <c r="AL199" s="7">
        <f t="shared" si="26"/>
        <v>1025</v>
      </c>
      <c r="AM199" s="7">
        <f t="shared" si="27"/>
        <v>1025</v>
      </c>
      <c r="AN199" s="18">
        <f>AL199/AM199</f>
        <v>1</v>
      </c>
      <c r="AO199" s="18">
        <f>+AN199/F199</f>
        <v>1</v>
      </c>
      <c r="AP199" s="7" t="s">
        <v>2096</v>
      </c>
    </row>
    <row r="200" spans="1:42" ht="15.75" hidden="1" customHeight="1" x14ac:dyDescent="0.25">
      <c r="A200" s="7">
        <v>213</v>
      </c>
      <c r="B200" s="7" t="s">
        <v>263</v>
      </c>
      <c r="C200" s="7" t="s">
        <v>330</v>
      </c>
      <c r="D200" s="7" t="s">
        <v>16</v>
      </c>
      <c r="E200" s="46" t="s">
        <v>336</v>
      </c>
      <c r="F200" s="8">
        <v>1</v>
      </c>
      <c r="G200" s="7" t="s">
        <v>18</v>
      </c>
      <c r="H200" s="7">
        <v>43</v>
      </c>
      <c r="I200" s="7">
        <v>43</v>
      </c>
      <c r="J200" s="59"/>
      <c r="K200" s="7">
        <v>27</v>
      </c>
      <c r="L200" s="7">
        <v>27</v>
      </c>
      <c r="M200" s="57" t="s">
        <v>376</v>
      </c>
      <c r="N200" s="7">
        <v>15</v>
      </c>
      <c r="O200" s="7">
        <v>15</v>
      </c>
      <c r="P200" s="58"/>
      <c r="Q200" s="7">
        <v>7</v>
      </c>
      <c r="R200" s="7">
        <v>7</v>
      </c>
      <c r="S200" s="47"/>
      <c r="T200" s="27">
        <v>8</v>
      </c>
      <c r="U200" s="3">
        <v>8</v>
      </c>
      <c r="V200" s="128"/>
      <c r="W200" s="3">
        <v>4</v>
      </c>
      <c r="X200" s="3">
        <v>4</v>
      </c>
      <c r="AL200" s="7">
        <f t="shared" si="26"/>
        <v>104</v>
      </c>
      <c r="AM200" s="7">
        <f t="shared" si="27"/>
        <v>104</v>
      </c>
      <c r="AN200" s="18">
        <f>AL200/AM200</f>
        <v>1</v>
      </c>
      <c r="AO200" s="18">
        <f>+AN200/F200</f>
        <v>1</v>
      </c>
      <c r="AP200" s="7" t="s">
        <v>2096</v>
      </c>
    </row>
    <row r="201" spans="1:42" ht="15.75" hidden="1" customHeight="1" x14ac:dyDescent="0.25">
      <c r="A201" s="7">
        <v>214</v>
      </c>
      <c r="B201" s="7" t="s">
        <v>263</v>
      </c>
      <c r="C201" s="7" t="s">
        <v>330</v>
      </c>
      <c r="D201" s="7" t="s">
        <v>16</v>
      </c>
      <c r="E201" s="46" t="s">
        <v>337</v>
      </c>
      <c r="F201" s="7">
        <v>2</v>
      </c>
      <c r="G201" s="7" t="s">
        <v>70</v>
      </c>
      <c r="H201" s="10">
        <v>0</v>
      </c>
      <c r="I201" s="10">
        <v>0</v>
      </c>
      <c r="J201" s="56" t="s">
        <v>26</v>
      </c>
      <c r="K201" s="10">
        <v>0</v>
      </c>
      <c r="L201" s="10">
        <v>0</v>
      </c>
      <c r="M201" s="56" t="s">
        <v>26</v>
      </c>
      <c r="N201" s="10">
        <v>1</v>
      </c>
      <c r="O201" s="10">
        <v>1</v>
      </c>
      <c r="P201" s="58"/>
      <c r="Q201" s="7">
        <v>0</v>
      </c>
      <c r="R201" s="7">
        <v>0</v>
      </c>
      <c r="S201" s="47"/>
      <c r="T201" s="27">
        <v>0</v>
      </c>
      <c r="U201" s="3">
        <v>0</v>
      </c>
      <c r="V201" s="128"/>
      <c r="W201" s="3">
        <v>0</v>
      </c>
      <c r="X201" s="3">
        <v>0</v>
      </c>
      <c r="AL201" s="7">
        <f t="shared" si="26"/>
        <v>1</v>
      </c>
      <c r="AM201" s="7">
        <f t="shared" si="27"/>
        <v>1</v>
      </c>
      <c r="AN201" s="18">
        <f>+AL201/AM201</f>
        <v>1</v>
      </c>
      <c r="AO201" s="18">
        <f>+AL201/F201</f>
        <v>0.5</v>
      </c>
      <c r="AP201" s="7" t="s">
        <v>2096</v>
      </c>
    </row>
    <row r="202" spans="1:42" ht="15.75" hidden="1" customHeight="1" x14ac:dyDescent="0.25">
      <c r="A202" s="7">
        <v>215</v>
      </c>
      <c r="B202" s="7" t="s">
        <v>263</v>
      </c>
      <c r="C202" s="7" t="s">
        <v>338</v>
      </c>
      <c r="D202" s="7" t="s">
        <v>16</v>
      </c>
      <c r="E202" s="46" t="s">
        <v>339</v>
      </c>
      <c r="F202" s="8">
        <v>1</v>
      </c>
      <c r="G202" s="7" t="s">
        <v>18</v>
      </c>
      <c r="H202" s="7">
        <v>21</v>
      </c>
      <c r="I202" s="7">
        <v>21</v>
      </c>
      <c r="J202" s="59"/>
      <c r="K202" s="7">
        <v>27</v>
      </c>
      <c r="L202" s="7">
        <v>27</v>
      </c>
      <c r="M202" s="57"/>
      <c r="N202" s="7">
        <v>24</v>
      </c>
      <c r="O202" s="7">
        <v>24</v>
      </c>
      <c r="P202" s="58"/>
      <c r="Q202" s="7">
        <v>28</v>
      </c>
      <c r="R202" s="7">
        <v>28</v>
      </c>
      <c r="S202" s="47"/>
      <c r="T202" s="27">
        <v>37</v>
      </c>
      <c r="U202" s="3">
        <v>37</v>
      </c>
      <c r="V202" s="128"/>
      <c r="W202" s="3">
        <v>65</v>
      </c>
      <c r="X202" s="3">
        <v>65</v>
      </c>
      <c r="AL202" s="7">
        <f t="shared" si="26"/>
        <v>202</v>
      </c>
      <c r="AM202" s="7">
        <f t="shared" si="27"/>
        <v>202</v>
      </c>
      <c r="AN202" s="18">
        <f t="shared" ref="AN202:AN207" si="30">AL202/AM202</f>
        <v>1</v>
      </c>
      <c r="AO202" s="18">
        <f t="shared" ref="AO202:AO207" si="31">+AN202/F202</f>
        <v>1</v>
      </c>
      <c r="AP202" s="7" t="s">
        <v>2096</v>
      </c>
    </row>
    <row r="203" spans="1:42" ht="15.75" hidden="1" customHeight="1" x14ac:dyDescent="0.25">
      <c r="A203" s="7">
        <v>216</v>
      </c>
      <c r="B203" s="7" t="s">
        <v>263</v>
      </c>
      <c r="C203" s="7" t="s">
        <v>338</v>
      </c>
      <c r="D203" s="7" t="s">
        <v>16</v>
      </c>
      <c r="E203" s="46" t="s">
        <v>340</v>
      </c>
      <c r="F203" s="8">
        <v>1</v>
      </c>
      <c r="G203" s="7" t="s">
        <v>18</v>
      </c>
      <c r="H203" s="7">
        <v>132</v>
      </c>
      <c r="I203" s="7">
        <v>132</v>
      </c>
      <c r="J203" s="59"/>
      <c r="K203" s="7">
        <v>91</v>
      </c>
      <c r="L203" s="7">
        <v>91</v>
      </c>
      <c r="M203" s="57"/>
      <c r="N203" s="7">
        <v>127</v>
      </c>
      <c r="O203" s="7">
        <v>127</v>
      </c>
      <c r="P203" s="58"/>
      <c r="Q203" s="7">
        <v>122</v>
      </c>
      <c r="R203" s="7">
        <v>122</v>
      </c>
      <c r="S203" s="47"/>
      <c r="T203" s="27">
        <v>93</v>
      </c>
      <c r="U203" s="3">
        <v>93</v>
      </c>
      <c r="V203" s="128"/>
      <c r="W203" s="3">
        <v>104</v>
      </c>
      <c r="X203" s="3">
        <v>104</v>
      </c>
      <c r="AL203" s="7">
        <f t="shared" si="26"/>
        <v>669</v>
      </c>
      <c r="AM203" s="7">
        <f t="shared" si="27"/>
        <v>669</v>
      </c>
      <c r="AN203" s="18">
        <f t="shared" si="30"/>
        <v>1</v>
      </c>
      <c r="AO203" s="18">
        <f t="shared" si="31"/>
        <v>1</v>
      </c>
      <c r="AP203" s="7" t="s">
        <v>2096</v>
      </c>
    </row>
    <row r="204" spans="1:42" ht="15.75" hidden="1" customHeight="1" x14ac:dyDescent="0.25">
      <c r="A204" s="7">
        <v>217</v>
      </c>
      <c r="B204" s="7" t="s">
        <v>263</v>
      </c>
      <c r="C204" s="7" t="s">
        <v>338</v>
      </c>
      <c r="D204" s="7" t="s">
        <v>16</v>
      </c>
      <c r="E204" s="46" t="s">
        <v>341</v>
      </c>
      <c r="F204" s="8">
        <v>1</v>
      </c>
      <c r="G204" s="7" t="s">
        <v>18</v>
      </c>
      <c r="H204" s="7">
        <v>103</v>
      </c>
      <c r="I204" s="7">
        <v>103</v>
      </c>
      <c r="J204" s="59"/>
      <c r="K204" s="7">
        <v>130</v>
      </c>
      <c r="L204" s="7">
        <v>130</v>
      </c>
      <c r="M204" s="57"/>
      <c r="N204" s="7">
        <v>152</v>
      </c>
      <c r="O204" s="7">
        <v>152</v>
      </c>
      <c r="P204" s="58"/>
      <c r="Q204" s="7">
        <v>95</v>
      </c>
      <c r="R204" s="7">
        <v>95</v>
      </c>
      <c r="S204" s="47"/>
      <c r="T204" s="27">
        <v>73</v>
      </c>
      <c r="U204" s="3">
        <v>73</v>
      </c>
      <c r="V204" s="128"/>
      <c r="W204" s="3">
        <v>117</v>
      </c>
      <c r="X204" s="3">
        <v>117</v>
      </c>
      <c r="AL204" s="7">
        <f t="shared" si="26"/>
        <v>670</v>
      </c>
      <c r="AM204" s="7">
        <f t="shared" si="27"/>
        <v>670</v>
      </c>
      <c r="AN204" s="18">
        <f t="shared" si="30"/>
        <v>1</v>
      </c>
      <c r="AO204" s="18">
        <f t="shared" si="31"/>
        <v>1</v>
      </c>
      <c r="AP204" s="7" t="s">
        <v>2096</v>
      </c>
    </row>
    <row r="205" spans="1:42" ht="15.75" hidden="1" customHeight="1" x14ac:dyDescent="0.25">
      <c r="A205" s="7">
        <v>218</v>
      </c>
      <c r="B205" s="7" t="s">
        <v>263</v>
      </c>
      <c r="C205" s="7" t="s">
        <v>338</v>
      </c>
      <c r="D205" s="7" t="s">
        <v>16</v>
      </c>
      <c r="E205" s="46" t="s">
        <v>342</v>
      </c>
      <c r="F205" s="8">
        <v>1</v>
      </c>
      <c r="G205" s="7" t="s">
        <v>18</v>
      </c>
      <c r="H205" s="7">
        <v>54</v>
      </c>
      <c r="I205" s="7">
        <v>54</v>
      </c>
      <c r="J205" s="59"/>
      <c r="K205" s="7">
        <v>43</v>
      </c>
      <c r="L205" s="7">
        <v>43</v>
      </c>
      <c r="M205" s="57"/>
      <c r="N205" s="7">
        <v>34</v>
      </c>
      <c r="O205" s="7">
        <v>34</v>
      </c>
      <c r="P205" s="58"/>
      <c r="Q205" s="7">
        <v>37</v>
      </c>
      <c r="R205" s="7">
        <v>37</v>
      </c>
      <c r="S205" s="47"/>
      <c r="T205" s="27">
        <v>42</v>
      </c>
      <c r="U205" s="3">
        <v>42</v>
      </c>
      <c r="V205" s="128"/>
      <c r="W205" s="3">
        <v>59</v>
      </c>
      <c r="X205" s="3">
        <v>59</v>
      </c>
      <c r="AL205" s="7">
        <f t="shared" si="26"/>
        <v>269</v>
      </c>
      <c r="AM205" s="7">
        <f t="shared" si="27"/>
        <v>269</v>
      </c>
      <c r="AN205" s="18">
        <f t="shared" si="30"/>
        <v>1</v>
      </c>
      <c r="AO205" s="18">
        <f t="shared" si="31"/>
        <v>1</v>
      </c>
      <c r="AP205" s="7" t="s">
        <v>2096</v>
      </c>
    </row>
    <row r="206" spans="1:42" ht="15.75" hidden="1" customHeight="1" x14ac:dyDescent="0.25">
      <c r="A206" s="7">
        <v>219</v>
      </c>
      <c r="B206" s="7" t="s">
        <v>263</v>
      </c>
      <c r="C206" s="7" t="s">
        <v>338</v>
      </c>
      <c r="D206" s="7" t="s">
        <v>16</v>
      </c>
      <c r="E206" s="46" t="s">
        <v>343</v>
      </c>
      <c r="F206" s="8">
        <v>1</v>
      </c>
      <c r="G206" s="7" t="s">
        <v>18</v>
      </c>
      <c r="H206" s="7">
        <v>9</v>
      </c>
      <c r="I206" s="7">
        <v>9</v>
      </c>
      <c r="J206" s="59"/>
      <c r="K206" s="7">
        <v>155</v>
      </c>
      <c r="L206" s="7">
        <v>155</v>
      </c>
      <c r="M206" s="57"/>
      <c r="N206" s="7">
        <v>365</v>
      </c>
      <c r="O206" s="7">
        <v>365</v>
      </c>
      <c r="P206" s="58"/>
      <c r="Q206" s="7">
        <v>67</v>
      </c>
      <c r="R206" s="7">
        <v>67</v>
      </c>
      <c r="S206" s="47"/>
      <c r="T206" s="27">
        <v>4</v>
      </c>
      <c r="U206" s="3">
        <v>4</v>
      </c>
      <c r="V206" s="128"/>
      <c r="W206" s="3">
        <v>0</v>
      </c>
      <c r="X206" s="3">
        <v>0</v>
      </c>
      <c r="AL206" s="7">
        <f t="shared" si="26"/>
        <v>600</v>
      </c>
      <c r="AM206" s="7">
        <f t="shared" si="27"/>
        <v>600</v>
      </c>
      <c r="AN206" s="18">
        <f t="shared" si="30"/>
        <v>1</v>
      </c>
      <c r="AO206" s="18">
        <f t="shared" si="31"/>
        <v>1</v>
      </c>
      <c r="AP206" s="7" t="s">
        <v>2096</v>
      </c>
    </row>
    <row r="207" spans="1:42" ht="15.75" hidden="1" customHeight="1" x14ac:dyDescent="0.25">
      <c r="A207" s="7">
        <v>220</v>
      </c>
      <c r="B207" s="7" t="s">
        <v>263</v>
      </c>
      <c r="C207" s="7" t="s">
        <v>338</v>
      </c>
      <c r="D207" s="7" t="s">
        <v>16</v>
      </c>
      <c r="E207" s="46" t="s">
        <v>344</v>
      </c>
      <c r="F207" s="8">
        <v>1</v>
      </c>
      <c r="G207" s="7" t="s">
        <v>18</v>
      </c>
      <c r="H207" s="7">
        <v>313</v>
      </c>
      <c r="I207" s="7">
        <v>313</v>
      </c>
      <c r="J207" s="59"/>
      <c r="K207" s="7">
        <v>370</v>
      </c>
      <c r="L207" s="7">
        <v>370</v>
      </c>
      <c r="M207" s="57"/>
      <c r="N207" s="7">
        <v>492</v>
      </c>
      <c r="O207" s="7">
        <v>492</v>
      </c>
      <c r="P207" s="58"/>
      <c r="Q207" s="7">
        <v>517</v>
      </c>
      <c r="R207" s="7">
        <v>517</v>
      </c>
      <c r="S207" s="47"/>
      <c r="T207" s="27">
        <v>552</v>
      </c>
      <c r="U207" s="3">
        <v>552</v>
      </c>
      <c r="V207" s="128"/>
      <c r="W207" s="3">
        <v>708</v>
      </c>
      <c r="X207" s="3">
        <v>708</v>
      </c>
      <c r="AL207" s="7">
        <f t="shared" si="26"/>
        <v>2952</v>
      </c>
      <c r="AM207" s="7">
        <f t="shared" si="27"/>
        <v>2952</v>
      </c>
      <c r="AN207" s="18">
        <f t="shared" si="30"/>
        <v>1</v>
      </c>
      <c r="AO207" s="18">
        <f t="shared" si="31"/>
        <v>1</v>
      </c>
      <c r="AP207" s="7" t="s">
        <v>2096</v>
      </c>
    </row>
    <row r="208" spans="1:42" ht="15.75" hidden="1" customHeight="1" x14ac:dyDescent="0.25">
      <c r="A208" s="7">
        <v>221</v>
      </c>
      <c r="B208" s="7" t="s">
        <v>263</v>
      </c>
      <c r="C208" s="7" t="s">
        <v>345</v>
      </c>
      <c r="D208" s="7" t="s">
        <v>16</v>
      </c>
      <c r="E208" s="46" t="s">
        <v>346</v>
      </c>
      <c r="F208" s="7">
        <v>3</v>
      </c>
      <c r="G208" s="7" t="s">
        <v>70</v>
      </c>
      <c r="H208" s="10">
        <v>0</v>
      </c>
      <c r="I208" s="10">
        <v>0</v>
      </c>
      <c r="J208" s="56" t="s">
        <v>26</v>
      </c>
      <c r="K208" s="7">
        <v>3</v>
      </c>
      <c r="L208" s="10">
        <v>3</v>
      </c>
      <c r="M208" s="57" t="s">
        <v>385</v>
      </c>
      <c r="N208" s="10">
        <v>0</v>
      </c>
      <c r="O208" s="10">
        <v>0</v>
      </c>
      <c r="P208" s="56" t="s">
        <v>26</v>
      </c>
      <c r="Q208" s="7">
        <v>0</v>
      </c>
      <c r="R208" s="7">
        <v>0</v>
      </c>
      <c r="S208" s="47"/>
      <c r="T208" s="27">
        <v>0</v>
      </c>
      <c r="U208" s="3">
        <v>0</v>
      </c>
      <c r="V208" s="128"/>
      <c r="W208" s="3">
        <v>0</v>
      </c>
      <c r="X208" s="3">
        <v>0</v>
      </c>
      <c r="AL208" s="7">
        <f t="shared" ref="AL208:AL236" si="32">H208+K208+N208+Q208+T208+W208</f>
        <v>3</v>
      </c>
      <c r="AM208" s="7">
        <f t="shared" ref="AM208:AM236" si="33">I208+L208+O208+R208+U208+X208</f>
        <v>3</v>
      </c>
      <c r="AN208" s="18">
        <f t="shared" ref="AN208:AN215" si="34">+AL208/AM208</f>
        <v>1</v>
      </c>
      <c r="AO208" s="18">
        <f t="shared" ref="AO208:AO215" si="35">+AL208/F208</f>
        <v>1</v>
      </c>
      <c r="AP208" s="7" t="s">
        <v>2096</v>
      </c>
    </row>
    <row r="209" spans="1:42" ht="15.75" hidden="1" customHeight="1" x14ac:dyDescent="0.25">
      <c r="A209" s="7">
        <v>222</v>
      </c>
      <c r="B209" s="7" t="s">
        <v>263</v>
      </c>
      <c r="C209" s="7" t="s">
        <v>345</v>
      </c>
      <c r="D209" s="7" t="s">
        <v>16</v>
      </c>
      <c r="E209" s="46" t="s">
        <v>347</v>
      </c>
      <c r="F209" s="7">
        <v>3</v>
      </c>
      <c r="G209" s="7" t="s">
        <v>70</v>
      </c>
      <c r="H209" s="10">
        <v>0</v>
      </c>
      <c r="I209" s="10">
        <v>0</v>
      </c>
      <c r="J209" s="56" t="s">
        <v>26</v>
      </c>
      <c r="K209" s="10">
        <v>0</v>
      </c>
      <c r="L209" s="10">
        <v>0</v>
      </c>
      <c r="M209" s="56" t="s">
        <v>26</v>
      </c>
      <c r="N209" s="7">
        <v>1</v>
      </c>
      <c r="O209" s="10">
        <v>1</v>
      </c>
      <c r="P209" s="58"/>
      <c r="Q209" s="7">
        <v>1</v>
      </c>
      <c r="R209" s="7">
        <v>1</v>
      </c>
      <c r="S209" s="47"/>
      <c r="T209" s="27">
        <v>0</v>
      </c>
      <c r="U209" s="3">
        <v>0</v>
      </c>
      <c r="V209" s="128"/>
      <c r="W209" s="3">
        <v>0</v>
      </c>
      <c r="X209" s="3">
        <v>0</v>
      </c>
      <c r="AL209" s="7">
        <f t="shared" si="32"/>
        <v>2</v>
      </c>
      <c r="AM209" s="7">
        <f t="shared" si="33"/>
        <v>2</v>
      </c>
      <c r="AN209" s="18">
        <f t="shared" si="34"/>
        <v>1</v>
      </c>
      <c r="AO209" s="18">
        <f t="shared" si="35"/>
        <v>0.66666666666666663</v>
      </c>
      <c r="AP209" s="7" t="s">
        <v>2096</v>
      </c>
    </row>
    <row r="210" spans="1:42" ht="15.75" hidden="1" customHeight="1" x14ac:dyDescent="0.25">
      <c r="A210" s="7">
        <v>223</v>
      </c>
      <c r="B210" s="7" t="s">
        <v>263</v>
      </c>
      <c r="C210" s="7" t="s">
        <v>345</v>
      </c>
      <c r="D210" s="7" t="s">
        <v>16</v>
      </c>
      <c r="E210" s="46" t="s">
        <v>348</v>
      </c>
      <c r="F210" s="7">
        <v>3</v>
      </c>
      <c r="G210" s="7" t="s">
        <v>70</v>
      </c>
      <c r="H210" s="10">
        <v>0</v>
      </c>
      <c r="I210" s="10">
        <v>0</v>
      </c>
      <c r="J210" s="56" t="s">
        <v>26</v>
      </c>
      <c r="K210" s="10">
        <v>0</v>
      </c>
      <c r="L210" s="10">
        <v>0</v>
      </c>
      <c r="M210" s="56" t="s">
        <v>26</v>
      </c>
      <c r="N210" s="10">
        <v>0</v>
      </c>
      <c r="O210" s="10">
        <v>0</v>
      </c>
      <c r="P210" s="56" t="s">
        <v>26</v>
      </c>
      <c r="Q210" s="7">
        <v>0</v>
      </c>
      <c r="R210" s="7">
        <v>0</v>
      </c>
      <c r="S210" s="47"/>
      <c r="T210" s="27">
        <v>1</v>
      </c>
      <c r="U210" s="3">
        <v>1</v>
      </c>
      <c r="V210" s="128"/>
      <c r="W210" s="3">
        <v>0</v>
      </c>
      <c r="X210" s="3">
        <v>0</v>
      </c>
      <c r="AL210" s="7">
        <f t="shared" si="32"/>
        <v>1</v>
      </c>
      <c r="AM210" s="7">
        <f t="shared" si="33"/>
        <v>1</v>
      </c>
      <c r="AN210" s="18">
        <f t="shared" si="34"/>
        <v>1</v>
      </c>
      <c r="AO210" s="18">
        <f t="shared" si="35"/>
        <v>0.33333333333333331</v>
      </c>
      <c r="AP210" s="7" t="s">
        <v>2096</v>
      </c>
    </row>
    <row r="211" spans="1:42" ht="15.75" hidden="1" customHeight="1" x14ac:dyDescent="0.25">
      <c r="A211" s="7">
        <v>224</v>
      </c>
      <c r="B211" s="7" t="s">
        <v>263</v>
      </c>
      <c r="C211" s="7" t="s">
        <v>345</v>
      </c>
      <c r="D211" s="7" t="s">
        <v>16</v>
      </c>
      <c r="E211" s="46" t="s">
        <v>349</v>
      </c>
      <c r="F211" s="7">
        <v>3</v>
      </c>
      <c r="G211" s="7" t="s">
        <v>70</v>
      </c>
      <c r="H211" s="10">
        <v>0</v>
      </c>
      <c r="I211" s="10">
        <v>0</v>
      </c>
      <c r="J211" s="56" t="s">
        <v>26</v>
      </c>
      <c r="K211" s="10">
        <v>0</v>
      </c>
      <c r="L211" s="10">
        <v>0</v>
      </c>
      <c r="M211" s="56" t="s">
        <v>26</v>
      </c>
      <c r="N211" s="10">
        <v>0</v>
      </c>
      <c r="O211" s="10">
        <v>0</v>
      </c>
      <c r="P211" s="56" t="s">
        <v>26</v>
      </c>
      <c r="Q211" s="7">
        <v>0</v>
      </c>
      <c r="R211" s="7">
        <v>0</v>
      </c>
      <c r="S211" s="47"/>
      <c r="T211" s="27">
        <v>0</v>
      </c>
      <c r="U211" s="3">
        <v>0</v>
      </c>
      <c r="V211" s="128"/>
      <c r="W211" s="3">
        <v>1</v>
      </c>
      <c r="X211" s="3">
        <v>1</v>
      </c>
      <c r="AL211" s="7">
        <f t="shared" si="32"/>
        <v>1</v>
      </c>
      <c r="AM211" s="7">
        <f t="shared" si="33"/>
        <v>1</v>
      </c>
      <c r="AN211" s="18">
        <f t="shared" si="34"/>
        <v>1</v>
      </c>
      <c r="AO211" s="18">
        <f t="shared" si="35"/>
        <v>0.33333333333333331</v>
      </c>
      <c r="AP211" s="7" t="s">
        <v>2096</v>
      </c>
    </row>
    <row r="212" spans="1:42" ht="15.75" hidden="1" customHeight="1" x14ac:dyDescent="0.25">
      <c r="A212" s="7">
        <v>225</v>
      </c>
      <c r="B212" s="7" t="s">
        <v>263</v>
      </c>
      <c r="C212" s="7" t="s">
        <v>345</v>
      </c>
      <c r="D212" s="7" t="s">
        <v>16</v>
      </c>
      <c r="E212" s="46" t="s">
        <v>350</v>
      </c>
      <c r="F212" s="7">
        <v>3</v>
      </c>
      <c r="G212" s="7" t="s">
        <v>70</v>
      </c>
      <c r="H212" s="10">
        <v>0</v>
      </c>
      <c r="I212" s="10">
        <v>0</v>
      </c>
      <c r="J212" s="56" t="s">
        <v>26</v>
      </c>
      <c r="K212" s="10">
        <v>0</v>
      </c>
      <c r="L212" s="10">
        <v>0</v>
      </c>
      <c r="M212" s="56" t="s">
        <v>26</v>
      </c>
      <c r="N212" s="10">
        <v>0</v>
      </c>
      <c r="O212" s="10">
        <v>0</v>
      </c>
      <c r="P212" s="56" t="s">
        <v>26</v>
      </c>
      <c r="Q212" s="7">
        <v>0</v>
      </c>
      <c r="R212" s="7">
        <v>0</v>
      </c>
      <c r="S212" s="47"/>
      <c r="T212" s="27">
        <v>0</v>
      </c>
      <c r="U212" s="3">
        <v>0</v>
      </c>
      <c r="V212" s="128"/>
      <c r="W212" s="3">
        <v>0</v>
      </c>
      <c r="X212" s="3">
        <v>0</v>
      </c>
      <c r="AL212" s="7">
        <f t="shared" si="32"/>
        <v>0</v>
      </c>
      <c r="AM212" s="7">
        <f t="shared" si="33"/>
        <v>0</v>
      </c>
      <c r="AN212" s="18" t="e">
        <f t="shared" si="34"/>
        <v>#DIV/0!</v>
      </c>
      <c r="AO212" s="18">
        <f t="shared" si="35"/>
        <v>0</v>
      </c>
      <c r="AP212" s="7" t="s">
        <v>2094</v>
      </c>
    </row>
    <row r="213" spans="1:42" ht="15.75" hidden="1" customHeight="1" x14ac:dyDescent="0.25">
      <c r="A213" s="7">
        <v>226</v>
      </c>
      <c r="B213" s="7" t="s">
        <v>263</v>
      </c>
      <c r="C213" s="7" t="s">
        <v>345</v>
      </c>
      <c r="D213" s="7" t="s">
        <v>16</v>
      </c>
      <c r="E213" s="46" t="s">
        <v>351</v>
      </c>
      <c r="F213" s="7">
        <v>3</v>
      </c>
      <c r="G213" s="7" t="s">
        <v>70</v>
      </c>
      <c r="H213" s="10">
        <v>0</v>
      </c>
      <c r="I213" s="10">
        <v>0</v>
      </c>
      <c r="J213" s="56" t="s">
        <v>26</v>
      </c>
      <c r="K213" s="10">
        <v>0</v>
      </c>
      <c r="L213" s="10">
        <v>0</v>
      </c>
      <c r="M213" s="56" t="s">
        <v>26</v>
      </c>
      <c r="N213" s="10">
        <v>1</v>
      </c>
      <c r="O213" s="10">
        <v>1</v>
      </c>
      <c r="P213" s="58"/>
      <c r="Q213" s="7">
        <v>1</v>
      </c>
      <c r="R213" s="7">
        <v>1</v>
      </c>
      <c r="S213" s="47"/>
      <c r="T213" s="27">
        <v>1</v>
      </c>
      <c r="U213" s="3">
        <v>1</v>
      </c>
      <c r="V213" s="128"/>
      <c r="W213" s="3">
        <v>0</v>
      </c>
      <c r="X213" s="3">
        <v>0</v>
      </c>
      <c r="AL213" s="7">
        <f t="shared" si="32"/>
        <v>3</v>
      </c>
      <c r="AM213" s="7">
        <f t="shared" si="33"/>
        <v>3</v>
      </c>
      <c r="AN213" s="18">
        <f t="shared" si="34"/>
        <v>1</v>
      </c>
      <c r="AO213" s="18">
        <f t="shared" si="35"/>
        <v>1</v>
      </c>
      <c r="AP213" s="7" t="s">
        <v>2096</v>
      </c>
    </row>
    <row r="214" spans="1:42" ht="15.75" hidden="1" customHeight="1" x14ac:dyDescent="0.25">
      <c r="A214" s="7">
        <v>227</v>
      </c>
      <c r="B214" s="7" t="s">
        <v>263</v>
      </c>
      <c r="C214" s="7" t="s">
        <v>345</v>
      </c>
      <c r="D214" s="7" t="s">
        <v>16</v>
      </c>
      <c r="E214" s="46" t="s">
        <v>352</v>
      </c>
      <c r="F214" s="7">
        <v>3</v>
      </c>
      <c r="G214" s="7" t="s">
        <v>70</v>
      </c>
      <c r="H214" s="10">
        <v>0</v>
      </c>
      <c r="I214" s="10">
        <v>0</v>
      </c>
      <c r="J214" s="56" t="s">
        <v>26</v>
      </c>
      <c r="K214" s="10">
        <v>0</v>
      </c>
      <c r="L214" s="10">
        <v>0</v>
      </c>
      <c r="M214" s="56" t="s">
        <v>26</v>
      </c>
      <c r="N214" s="10">
        <v>0</v>
      </c>
      <c r="O214" s="10">
        <v>0</v>
      </c>
      <c r="P214" s="56" t="s">
        <v>26</v>
      </c>
      <c r="Q214" s="7">
        <v>0</v>
      </c>
      <c r="R214" s="7">
        <v>0</v>
      </c>
      <c r="S214" s="47"/>
      <c r="T214" s="27">
        <v>0</v>
      </c>
      <c r="U214" s="3">
        <v>0</v>
      </c>
      <c r="V214" s="128"/>
      <c r="W214" s="3">
        <v>0</v>
      </c>
      <c r="X214" s="3">
        <v>0</v>
      </c>
      <c r="AL214" s="7">
        <f t="shared" si="32"/>
        <v>0</v>
      </c>
      <c r="AM214" s="7">
        <f t="shared" si="33"/>
        <v>0</v>
      </c>
      <c r="AN214" s="18" t="e">
        <f t="shared" si="34"/>
        <v>#DIV/0!</v>
      </c>
      <c r="AO214" s="18">
        <f t="shared" si="35"/>
        <v>0</v>
      </c>
      <c r="AP214" s="7" t="s">
        <v>2094</v>
      </c>
    </row>
    <row r="215" spans="1:42" ht="15.75" hidden="1" customHeight="1" x14ac:dyDescent="0.25">
      <c r="A215" s="7">
        <v>228</v>
      </c>
      <c r="B215" s="7" t="s">
        <v>263</v>
      </c>
      <c r="C215" s="7" t="s">
        <v>345</v>
      </c>
      <c r="D215" s="7" t="s">
        <v>16</v>
      </c>
      <c r="E215" s="46" t="s">
        <v>353</v>
      </c>
      <c r="F215" s="7">
        <v>3</v>
      </c>
      <c r="G215" s="7" t="s">
        <v>70</v>
      </c>
      <c r="H215" s="10">
        <v>0</v>
      </c>
      <c r="I215" s="10">
        <v>0</v>
      </c>
      <c r="J215" s="56" t="s">
        <v>26</v>
      </c>
      <c r="K215" s="10">
        <v>0</v>
      </c>
      <c r="L215" s="10">
        <v>0</v>
      </c>
      <c r="M215" s="56" t="s">
        <v>26</v>
      </c>
      <c r="N215" s="10">
        <v>0</v>
      </c>
      <c r="O215" s="10">
        <v>0</v>
      </c>
      <c r="P215" s="56" t="s">
        <v>26</v>
      </c>
      <c r="Q215" s="7">
        <v>0</v>
      </c>
      <c r="R215" s="7">
        <v>0</v>
      </c>
      <c r="S215" s="47"/>
      <c r="T215" s="27">
        <v>0</v>
      </c>
      <c r="U215" s="3">
        <v>0</v>
      </c>
      <c r="V215" s="128"/>
      <c r="W215" s="3">
        <v>0</v>
      </c>
      <c r="X215" s="3">
        <v>0</v>
      </c>
      <c r="AL215" s="7">
        <f t="shared" si="32"/>
        <v>0</v>
      </c>
      <c r="AM215" s="7">
        <f t="shared" si="33"/>
        <v>0</v>
      </c>
      <c r="AN215" s="18" t="e">
        <f t="shared" si="34"/>
        <v>#DIV/0!</v>
      </c>
      <c r="AO215" s="18">
        <f t="shared" si="35"/>
        <v>0</v>
      </c>
      <c r="AP215" s="7" t="s">
        <v>2094</v>
      </c>
    </row>
    <row r="216" spans="1:42" ht="15.75" hidden="1" customHeight="1" x14ac:dyDescent="0.25">
      <c r="A216" s="7">
        <v>229</v>
      </c>
      <c r="B216" s="7" t="s">
        <v>263</v>
      </c>
      <c r="C216" s="7" t="s">
        <v>345</v>
      </c>
      <c r="D216" s="7" t="s">
        <v>16</v>
      </c>
      <c r="E216" s="46" t="s">
        <v>354</v>
      </c>
      <c r="F216" s="8">
        <v>1</v>
      </c>
      <c r="G216" s="7" t="s">
        <v>18</v>
      </c>
      <c r="H216" s="7">
        <v>0</v>
      </c>
      <c r="I216" s="7">
        <v>0</v>
      </c>
      <c r="J216" s="59"/>
      <c r="K216" s="7">
        <v>0</v>
      </c>
      <c r="L216" s="7">
        <v>0</v>
      </c>
      <c r="M216" s="57"/>
      <c r="N216" s="7">
        <v>0</v>
      </c>
      <c r="O216" s="7">
        <v>0</v>
      </c>
      <c r="P216" s="58"/>
      <c r="Q216" s="7">
        <v>0</v>
      </c>
      <c r="R216" s="7">
        <v>0</v>
      </c>
      <c r="S216" s="47"/>
      <c r="T216" s="27">
        <v>0</v>
      </c>
      <c r="U216" s="3">
        <v>0</v>
      </c>
      <c r="V216" s="128"/>
      <c r="W216" s="3">
        <v>0</v>
      </c>
      <c r="X216" s="3">
        <v>0</v>
      </c>
      <c r="AL216" s="7">
        <f t="shared" si="32"/>
        <v>0</v>
      </c>
      <c r="AM216" s="7">
        <f t="shared" si="33"/>
        <v>0</v>
      </c>
      <c r="AN216" s="18" t="e">
        <f>AL216/AM216</f>
        <v>#DIV/0!</v>
      </c>
      <c r="AO216" s="18" t="e">
        <f>+AN216/F216</f>
        <v>#DIV/0!</v>
      </c>
      <c r="AP216" s="7" t="s">
        <v>2095</v>
      </c>
    </row>
    <row r="217" spans="1:42" ht="15.75" hidden="1" customHeight="1" x14ac:dyDescent="0.25">
      <c r="A217" s="7">
        <v>230</v>
      </c>
      <c r="B217" s="7" t="s">
        <v>263</v>
      </c>
      <c r="C217" s="7" t="s">
        <v>345</v>
      </c>
      <c r="D217" s="7" t="s">
        <v>16</v>
      </c>
      <c r="E217" s="46" t="s">
        <v>355</v>
      </c>
      <c r="F217" s="8">
        <v>1</v>
      </c>
      <c r="G217" s="7" t="s">
        <v>18</v>
      </c>
      <c r="H217" s="7">
        <v>0</v>
      </c>
      <c r="I217" s="7">
        <v>0</v>
      </c>
      <c r="J217" s="59"/>
      <c r="K217" s="7">
        <v>0</v>
      </c>
      <c r="L217" s="7">
        <v>0</v>
      </c>
      <c r="M217" s="57"/>
      <c r="N217" s="7">
        <v>0</v>
      </c>
      <c r="O217" s="7">
        <v>0</v>
      </c>
      <c r="P217" s="58"/>
      <c r="Q217" s="7">
        <v>0</v>
      </c>
      <c r="R217" s="7">
        <v>0</v>
      </c>
      <c r="S217" s="47"/>
      <c r="T217" s="27">
        <v>0</v>
      </c>
      <c r="U217" s="3">
        <v>0</v>
      </c>
      <c r="V217" s="128"/>
      <c r="W217" s="3">
        <v>0</v>
      </c>
      <c r="X217" s="3">
        <v>0</v>
      </c>
      <c r="AL217" s="7">
        <f t="shared" si="32"/>
        <v>0</v>
      </c>
      <c r="AM217" s="7">
        <f t="shared" si="33"/>
        <v>0</v>
      </c>
      <c r="AN217" s="18" t="e">
        <f>AL217/AM217</f>
        <v>#DIV/0!</v>
      </c>
      <c r="AO217" s="18" t="e">
        <f>+AN217/F217</f>
        <v>#DIV/0!</v>
      </c>
      <c r="AP217" s="7" t="s">
        <v>2095</v>
      </c>
    </row>
    <row r="218" spans="1:42" ht="15.75" hidden="1" customHeight="1" x14ac:dyDescent="0.25">
      <c r="A218" s="7">
        <v>231</v>
      </c>
      <c r="B218" s="7" t="s">
        <v>263</v>
      </c>
      <c r="C218" s="7" t="s">
        <v>356</v>
      </c>
      <c r="D218" s="7" t="s">
        <v>16</v>
      </c>
      <c r="E218" s="46" t="s">
        <v>357</v>
      </c>
      <c r="F218" s="8">
        <v>1</v>
      </c>
      <c r="G218" s="7" t="s">
        <v>18</v>
      </c>
      <c r="H218" s="7">
        <v>138</v>
      </c>
      <c r="I218" s="7">
        <v>138</v>
      </c>
      <c r="J218" s="59"/>
      <c r="K218" s="7">
        <v>145</v>
      </c>
      <c r="L218" s="7">
        <v>145</v>
      </c>
      <c r="M218" s="57" t="s">
        <v>403</v>
      </c>
      <c r="N218" s="7">
        <v>89</v>
      </c>
      <c r="O218" s="7">
        <v>89</v>
      </c>
      <c r="P218" s="58"/>
      <c r="Q218" s="7">
        <v>119</v>
      </c>
      <c r="R218" s="7">
        <v>119</v>
      </c>
      <c r="S218" s="47"/>
      <c r="T218" s="27">
        <v>133</v>
      </c>
      <c r="U218" s="3">
        <v>133</v>
      </c>
      <c r="V218" s="102" t="s">
        <v>1860</v>
      </c>
      <c r="W218" s="3">
        <v>101</v>
      </c>
      <c r="X218" s="3">
        <v>101</v>
      </c>
      <c r="AL218" s="7">
        <f t="shared" si="32"/>
        <v>725</v>
      </c>
      <c r="AM218" s="7">
        <f t="shared" si="33"/>
        <v>725</v>
      </c>
      <c r="AN218" s="18">
        <f>AL218/AM218</f>
        <v>1</v>
      </c>
      <c r="AO218" s="18">
        <f>+AN218/F218</f>
        <v>1</v>
      </c>
      <c r="AP218" s="7" t="s">
        <v>2096</v>
      </c>
    </row>
    <row r="219" spans="1:42" ht="15.75" hidden="1" customHeight="1" x14ac:dyDescent="0.25">
      <c r="A219" s="7">
        <v>232</v>
      </c>
      <c r="B219" s="7" t="s">
        <v>263</v>
      </c>
      <c r="C219" s="7" t="s">
        <v>356</v>
      </c>
      <c r="D219" s="7" t="s">
        <v>16</v>
      </c>
      <c r="E219" s="46" t="s">
        <v>358</v>
      </c>
      <c r="F219" s="8">
        <v>1</v>
      </c>
      <c r="G219" s="7" t="s">
        <v>18</v>
      </c>
      <c r="H219" s="7">
        <v>7</v>
      </c>
      <c r="I219" s="7">
        <v>7</v>
      </c>
      <c r="J219" s="59"/>
      <c r="K219" s="7">
        <v>19</v>
      </c>
      <c r="L219" s="7">
        <v>19</v>
      </c>
      <c r="M219" s="57" t="s">
        <v>384</v>
      </c>
      <c r="N219" s="7">
        <v>7</v>
      </c>
      <c r="O219" s="7">
        <v>7</v>
      </c>
      <c r="P219" s="58"/>
      <c r="Q219" s="7">
        <v>7</v>
      </c>
      <c r="R219" s="7">
        <v>7</v>
      </c>
      <c r="S219" s="47"/>
      <c r="T219" s="27">
        <v>35</v>
      </c>
      <c r="U219" s="3">
        <v>35</v>
      </c>
      <c r="V219" s="102" t="s">
        <v>1861</v>
      </c>
      <c r="W219" s="3">
        <v>25</v>
      </c>
      <c r="X219" s="3">
        <v>25</v>
      </c>
      <c r="AL219" s="7">
        <f t="shared" si="32"/>
        <v>100</v>
      </c>
      <c r="AM219" s="7">
        <f t="shared" si="33"/>
        <v>100</v>
      </c>
      <c r="AN219" s="18">
        <f>AL219/AM219</f>
        <v>1</v>
      </c>
      <c r="AO219" s="18">
        <f>+AN219/F219</f>
        <v>1</v>
      </c>
      <c r="AP219" s="7" t="s">
        <v>2096</v>
      </c>
    </row>
    <row r="220" spans="1:42" ht="15.75" hidden="1" customHeight="1" x14ac:dyDescent="0.25">
      <c r="A220" s="7">
        <v>233</v>
      </c>
      <c r="B220" s="7" t="s">
        <v>263</v>
      </c>
      <c r="C220" s="7" t="s">
        <v>356</v>
      </c>
      <c r="D220" s="7" t="s">
        <v>16</v>
      </c>
      <c r="E220" s="46" t="s">
        <v>359</v>
      </c>
      <c r="F220" s="8">
        <v>1</v>
      </c>
      <c r="G220" s="7" t="s">
        <v>18</v>
      </c>
      <c r="H220" s="7">
        <v>1</v>
      </c>
      <c r="I220" s="7">
        <v>1</v>
      </c>
      <c r="J220" s="59"/>
      <c r="K220" s="7">
        <v>0</v>
      </c>
      <c r="L220" s="7">
        <v>0</v>
      </c>
      <c r="M220" s="57"/>
      <c r="P220" s="58"/>
      <c r="Q220" s="7">
        <v>0</v>
      </c>
      <c r="R220" s="7">
        <v>0</v>
      </c>
      <c r="S220" s="47"/>
      <c r="T220" s="27">
        <v>0</v>
      </c>
      <c r="U220" s="3">
        <v>0</v>
      </c>
      <c r="V220" s="128"/>
      <c r="W220" s="3">
        <v>2</v>
      </c>
      <c r="X220" s="3">
        <v>2</v>
      </c>
      <c r="AL220" s="7">
        <f t="shared" si="32"/>
        <v>3</v>
      </c>
      <c r="AM220" s="7">
        <f t="shared" si="33"/>
        <v>3</v>
      </c>
      <c r="AN220" s="18">
        <f>AL220/AM220</f>
        <v>1</v>
      </c>
      <c r="AO220" s="18">
        <f>+AN220/F220</f>
        <v>1</v>
      </c>
      <c r="AP220" s="7" t="s">
        <v>2096</v>
      </c>
    </row>
    <row r="221" spans="1:42" ht="15.75" hidden="1" customHeight="1" x14ac:dyDescent="0.25">
      <c r="A221" s="7">
        <v>234</v>
      </c>
      <c r="B221" s="7" t="s">
        <v>263</v>
      </c>
      <c r="C221" s="7" t="s">
        <v>356</v>
      </c>
      <c r="D221" s="7" t="s">
        <v>16</v>
      </c>
      <c r="E221" s="46" t="s">
        <v>360</v>
      </c>
      <c r="F221" s="7">
        <v>1</v>
      </c>
      <c r="G221" s="7" t="s">
        <v>89</v>
      </c>
      <c r="H221" s="10">
        <v>0</v>
      </c>
      <c r="I221" s="10">
        <v>0</v>
      </c>
      <c r="J221" s="56" t="s">
        <v>26</v>
      </c>
      <c r="K221" s="10">
        <v>0</v>
      </c>
      <c r="L221" s="10">
        <v>0</v>
      </c>
      <c r="M221" s="56" t="s">
        <v>26</v>
      </c>
      <c r="N221" s="10">
        <v>0</v>
      </c>
      <c r="O221" s="10">
        <v>0</v>
      </c>
      <c r="P221" s="56" t="s">
        <v>26</v>
      </c>
      <c r="Q221" s="7">
        <v>0</v>
      </c>
      <c r="R221" s="7">
        <v>0</v>
      </c>
      <c r="S221" s="47"/>
      <c r="T221" s="27">
        <v>0</v>
      </c>
      <c r="U221" s="3">
        <v>0</v>
      </c>
      <c r="V221" s="128"/>
      <c r="W221" s="3">
        <v>0</v>
      </c>
      <c r="X221" s="3">
        <v>0</v>
      </c>
      <c r="AL221" s="7">
        <f t="shared" si="32"/>
        <v>0</v>
      </c>
      <c r="AM221" s="7">
        <f t="shared" si="33"/>
        <v>0</v>
      </c>
      <c r="AN221" s="18" t="e">
        <f>+AL221/AM221</f>
        <v>#DIV/0!</v>
      </c>
      <c r="AO221" s="18">
        <f>+AL221/F221</f>
        <v>0</v>
      </c>
      <c r="AP221" s="7" t="s">
        <v>2094</v>
      </c>
    </row>
    <row r="222" spans="1:42" ht="15.75" hidden="1" customHeight="1" x14ac:dyDescent="0.25">
      <c r="A222" s="7">
        <v>235</v>
      </c>
      <c r="B222" s="7" t="s">
        <v>407</v>
      </c>
      <c r="C222" s="7" t="s">
        <v>408</v>
      </c>
      <c r="D222" s="7" t="s">
        <v>16</v>
      </c>
      <c r="E222" s="108" t="s">
        <v>409</v>
      </c>
      <c r="F222" s="7">
        <v>120</v>
      </c>
      <c r="G222" s="7" t="s">
        <v>410</v>
      </c>
      <c r="H222" s="28">
        <v>8</v>
      </c>
      <c r="I222" s="9">
        <v>10</v>
      </c>
      <c r="J222" s="52" t="s">
        <v>411</v>
      </c>
      <c r="K222" s="28">
        <v>8</v>
      </c>
      <c r="L222" s="10">
        <v>10</v>
      </c>
      <c r="M222" s="117" t="s">
        <v>439</v>
      </c>
      <c r="N222" s="7">
        <v>9</v>
      </c>
      <c r="O222" s="9">
        <v>10</v>
      </c>
      <c r="P222" s="120" t="s">
        <v>1468</v>
      </c>
      <c r="Q222" s="7">
        <v>5</v>
      </c>
      <c r="R222" s="7">
        <v>10</v>
      </c>
      <c r="S222" s="53" t="s">
        <v>439</v>
      </c>
      <c r="T222" s="98">
        <v>8</v>
      </c>
      <c r="U222" s="7">
        <v>10</v>
      </c>
      <c r="V222" s="46" t="s">
        <v>415</v>
      </c>
      <c r="W222" s="7">
        <v>9</v>
      </c>
      <c r="X222" s="7">
        <v>10</v>
      </c>
      <c r="Y222" s="46" t="s">
        <v>415</v>
      </c>
      <c r="Z222" s="46"/>
      <c r="AA222" s="46"/>
      <c r="AB222" s="46"/>
      <c r="AC222" s="46"/>
      <c r="AD222" s="46"/>
      <c r="AE222" s="46"/>
      <c r="AF222" s="46"/>
      <c r="AG222" s="46"/>
      <c r="AH222" s="46"/>
      <c r="AI222" s="46"/>
      <c r="AJ222" s="46"/>
      <c r="AK222" s="46"/>
      <c r="AL222" s="7">
        <f t="shared" si="32"/>
        <v>47</v>
      </c>
      <c r="AM222" s="7">
        <f t="shared" si="33"/>
        <v>60</v>
      </c>
      <c r="AN222" s="18">
        <f>+AL222/AM222</f>
        <v>0.78333333333333333</v>
      </c>
      <c r="AO222" s="18">
        <f>+AL222/F222</f>
        <v>0.39166666666666666</v>
      </c>
      <c r="AP222" s="7" t="s">
        <v>2097</v>
      </c>
    </row>
    <row r="223" spans="1:42" ht="15.75" hidden="1" customHeight="1" x14ac:dyDescent="0.25">
      <c r="A223" s="7">
        <v>236</v>
      </c>
      <c r="B223" s="7" t="s">
        <v>407</v>
      </c>
      <c r="C223" s="7" t="s">
        <v>408</v>
      </c>
      <c r="D223" s="7" t="s">
        <v>16</v>
      </c>
      <c r="E223" s="46" t="s">
        <v>412</v>
      </c>
      <c r="F223" s="7">
        <v>300</v>
      </c>
      <c r="G223" s="7" t="s">
        <v>413</v>
      </c>
      <c r="H223" s="9">
        <v>0</v>
      </c>
      <c r="I223" s="9">
        <v>0</v>
      </c>
      <c r="J223" s="50" t="s">
        <v>26</v>
      </c>
      <c r="K223" s="9">
        <v>0</v>
      </c>
      <c r="L223" s="10">
        <v>0</v>
      </c>
      <c r="M223" s="50" t="s">
        <v>26</v>
      </c>
      <c r="N223" s="9">
        <v>0</v>
      </c>
      <c r="O223" s="9">
        <v>0</v>
      </c>
      <c r="P223" s="121" t="s">
        <v>26</v>
      </c>
      <c r="Q223" s="10">
        <v>0</v>
      </c>
      <c r="R223" s="10">
        <v>0</v>
      </c>
      <c r="S223" s="56" t="s">
        <v>26</v>
      </c>
      <c r="T223" s="98">
        <v>0</v>
      </c>
      <c r="U223" s="7">
        <v>0</v>
      </c>
      <c r="V223" s="46" t="s">
        <v>1217</v>
      </c>
      <c r="W223" s="7">
        <v>55</v>
      </c>
      <c r="X223" s="7">
        <v>100</v>
      </c>
      <c r="Y223" s="46" t="s">
        <v>2008</v>
      </c>
      <c r="Z223" s="46"/>
      <c r="AA223" s="46"/>
      <c r="AB223" s="46"/>
      <c r="AC223" s="46"/>
      <c r="AD223" s="46"/>
      <c r="AE223" s="46"/>
      <c r="AF223" s="46"/>
      <c r="AG223" s="46"/>
      <c r="AH223" s="46"/>
      <c r="AI223" s="46"/>
      <c r="AJ223" s="46"/>
      <c r="AK223" s="46"/>
      <c r="AL223" s="7">
        <f t="shared" si="32"/>
        <v>55</v>
      </c>
      <c r="AM223" s="7">
        <f t="shared" si="33"/>
        <v>100</v>
      </c>
      <c r="AN223" s="18">
        <f>+AL223/AM223</f>
        <v>0.55000000000000004</v>
      </c>
      <c r="AO223" s="18">
        <f>+AL223/F223</f>
        <v>0.18333333333333332</v>
      </c>
      <c r="AP223" s="7" t="s">
        <v>2097</v>
      </c>
    </row>
    <row r="224" spans="1:42" ht="15.75" hidden="1" customHeight="1" x14ac:dyDescent="0.25">
      <c r="A224" s="7">
        <v>237</v>
      </c>
      <c r="B224" s="7" t="s">
        <v>407</v>
      </c>
      <c r="C224" s="7" t="s">
        <v>408</v>
      </c>
      <c r="D224" s="7" t="s">
        <v>16</v>
      </c>
      <c r="E224" s="108" t="s">
        <v>414</v>
      </c>
      <c r="F224" s="7">
        <v>25</v>
      </c>
      <c r="G224" s="7" t="s">
        <v>298</v>
      </c>
      <c r="H224" s="7">
        <v>1</v>
      </c>
      <c r="I224" s="9">
        <v>2</v>
      </c>
      <c r="J224" s="52" t="s">
        <v>415</v>
      </c>
      <c r="K224" s="7">
        <v>1</v>
      </c>
      <c r="L224" s="10">
        <v>2</v>
      </c>
      <c r="M224" s="117" t="s">
        <v>440</v>
      </c>
      <c r="N224" s="7">
        <v>1</v>
      </c>
      <c r="O224" s="9">
        <v>2</v>
      </c>
      <c r="P224" s="120" t="s">
        <v>415</v>
      </c>
      <c r="Q224" s="7">
        <v>0</v>
      </c>
      <c r="R224" s="7">
        <v>2</v>
      </c>
      <c r="S224" s="46" t="s">
        <v>1513</v>
      </c>
      <c r="T224" s="98">
        <v>2</v>
      </c>
      <c r="U224" s="7">
        <v>2</v>
      </c>
      <c r="V224" s="46" t="s">
        <v>415</v>
      </c>
      <c r="W224" s="7">
        <v>2</v>
      </c>
      <c r="X224" s="7">
        <v>3</v>
      </c>
      <c r="Y224" s="46" t="s">
        <v>415</v>
      </c>
      <c r="Z224" s="46"/>
      <c r="AA224" s="46"/>
      <c r="AB224" s="46"/>
      <c r="AC224" s="46"/>
      <c r="AD224" s="46"/>
      <c r="AE224" s="46"/>
      <c r="AF224" s="46"/>
      <c r="AG224" s="46"/>
      <c r="AH224" s="46"/>
      <c r="AI224" s="46"/>
      <c r="AJ224" s="46"/>
      <c r="AK224" s="46"/>
      <c r="AL224" s="7">
        <f t="shared" si="32"/>
        <v>7</v>
      </c>
      <c r="AM224" s="7">
        <f t="shared" si="33"/>
        <v>13</v>
      </c>
      <c r="AN224" s="18">
        <f>+AL224/AM224</f>
        <v>0.53846153846153844</v>
      </c>
      <c r="AO224" s="18">
        <f>+AL224/F224</f>
        <v>0.28000000000000003</v>
      </c>
      <c r="AP224" s="7" t="s">
        <v>2097</v>
      </c>
    </row>
    <row r="225" spans="1:42" ht="15.75" hidden="1" customHeight="1" x14ac:dyDescent="0.25">
      <c r="A225" s="7">
        <v>238</v>
      </c>
      <c r="B225" s="7" t="s">
        <v>407</v>
      </c>
      <c r="C225" s="7" t="s">
        <v>408</v>
      </c>
      <c r="D225" s="7" t="s">
        <v>16</v>
      </c>
      <c r="E225" s="108" t="s">
        <v>416</v>
      </c>
      <c r="F225" s="7">
        <v>40</v>
      </c>
      <c r="G225" s="7" t="s">
        <v>417</v>
      </c>
      <c r="H225" s="7">
        <v>3</v>
      </c>
      <c r="I225" s="9">
        <v>3</v>
      </c>
      <c r="J225" s="52" t="s">
        <v>418</v>
      </c>
      <c r="K225" s="7">
        <v>3</v>
      </c>
      <c r="L225" s="10">
        <v>3</v>
      </c>
      <c r="M225" s="117" t="s">
        <v>418</v>
      </c>
      <c r="N225" s="7">
        <v>5</v>
      </c>
      <c r="O225" s="9">
        <v>3</v>
      </c>
      <c r="P225" s="120" t="s">
        <v>418</v>
      </c>
      <c r="Q225" s="7">
        <v>3</v>
      </c>
      <c r="R225" s="7">
        <v>3</v>
      </c>
      <c r="S225" s="53" t="s">
        <v>1514</v>
      </c>
      <c r="T225" s="98">
        <v>8</v>
      </c>
      <c r="U225" s="7">
        <v>4</v>
      </c>
      <c r="V225" s="46" t="s">
        <v>1904</v>
      </c>
      <c r="W225" s="7">
        <v>8</v>
      </c>
      <c r="X225" s="7">
        <v>4</v>
      </c>
      <c r="Y225" s="46" t="s">
        <v>1904</v>
      </c>
      <c r="Z225" s="46"/>
      <c r="AA225" s="46"/>
      <c r="AB225" s="46"/>
      <c r="AC225" s="46"/>
      <c r="AD225" s="46"/>
      <c r="AE225" s="46"/>
      <c r="AF225" s="46"/>
      <c r="AG225" s="46"/>
      <c r="AH225" s="46"/>
      <c r="AI225" s="46"/>
      <c r="AJ225" s="46"/>
      <c r="AK225" s="46"/>
      <c r="AL225" s="7">
        <f t="shared" si="32"/>
        <v>30</v>
      </c>
      <c r="AM225" s="7">
        <f t="shared" si="33"/>
        <v>20</v>
      </c>
      <c r="AN225" s="18">
        <f>+AL225/AM225</f>
        <v>1.5</v>
      </c>
      <c r="AO225" s="18">
        <f>+AL225/F225</f>
        <v>0.75</v>
      </c>
      <c r="AP225" s="7" t="s">
        <v>2096</v>
      </c>
    </row>
    <row r="226" spans="1:42" ht="15.75" hidden="1" customHeight="1" x14ac:dyDescent="0.25">
      <c r="A226" s="7">
        <v>239</v>
      </c>
      <c r="B226" s="7" t="s">
        <v>407</v>
      </c>
      <c r="C226" s="7" t="s">
        <v>419</v>
      </c>
      <c r="D226" s="7" t="s">
        <v>16</v>
      </c>
      <c r="E226" s="108" t="s">
        <v>420</v>
      </c>
      <c r="F226" s="8">
        <v>1</v>
      </c>
      <c r="G226" s="7" t="s">
        <v>18</v>
      </c>
      <c r="H226" s="7">
        <v>222</v>
      </c>
      <c r="I226" s="7">
        <v>222</v>
      </c>
      <c r="J226" s="52" t="s">
        <v>421</v>
      </c>
      <c r="K226" s="7">
        <v>311</v>
      </c>
      <c r="L226" s="7">
        <v>311</v>
      </c>
      <c r="M226" s="117" t="s">
        <v>441</v>
      </c>
      <c r="N226" s="7">
        <v>303</v>
      </c>
      <c r="O226" s="7">
        <v>303</v>
      </c>
      <c r="P226" s="120" t="s">
        <v>441</v>
      </c>
      <c r="Q226" s="7">
        <v>256</v>
      </c>
      <c r="R226" s="7">
        <v>256</v>
      </c>
      <c r="S226" s="53" t="s">
        <v>1515</v>
      </c>
      <c r="T226" s="98">
        <v>280</v>
      </c>
      <c r="U226" s="7">
        <v>280</v>
      </c>
      <c r="V226" s="46" t="s">
        <v>1515</v>
      </c>
      <c r="W226" s="174">
        <v>306</v>
      </c>
      <c r="X226" s="174">
        <v>306</v>
      </c>
      <c r="Y226" s="46" t="s">
        <v>1515</v>
      </c>
      <c r="Z226" s="46"/>
      <c r="AA226" s="46"/>
      <c r="AB226" s="46"/>
      <c r="AC226" s="46"/>
      <c r="AD226" s="46"/>
      <c r="AE226" s="46"/>
      <c r="AF226" s="46"/>
      <c r="AG226" s="46"/>
      <c r="AH226" s="46"/>
      <c r="AI226" s="46"/>
      <c r="AJ226" s="46"/>
      <c r="AK226" s="46"/>
      <c r="AL226" s="7">
        <f t="shared" si="32"/>
        <v>1678</v>
      </c>
      <c r="AM226" s="7">
        <f t="shared" si="33"/>
        <v>1678</v>
      </c>
      <c r="AN226" s="18">
        <f>AL226/AM226</f>
        <v>1</v>
      </c>
      <c r="AO226" s="18">
        <f>+AN226/F226</f>
        <v>1</v>
      </c>
      <c r="AP226" s="7" t="s">
        <v>2096</v>
      </c>
    </row>
    <row r="227" spans="1:42" ht="15.75" hidden="1" customHeight="1" x14ac:dyDescent="0.25">
      <c r="A227" s="7">
        <v>240</v>
      </c>
      <c r="B227" s="7" t="s">
        <v>407</v>
      </c>
      <c r="C227" s="7" t="s">
        <v>419</v>
      </c>
      <c r="D227" s="7" t="s">
        <v>16</v>
      </c>
      <c r="E227" s="46" t="s">
        <v>422</v>
      </c>
      <c r="F227" s="8">
        <v>1</v>
      </c>
      <c r="G227" s="7" t="s">
        <v>18</v>
      </c>
      <c r="H227" s="9">
        <v>0</v>
      </c>
      <c r="I227" s="9">
        <v>0</v>
      </c>
      <c r="J227" s="50" t="s">
        <v>26</v>
      </c>
      <c r="K227" s="9">
        <v>0</v>
      </c>
      <c r="L227" s="10">
        <v>0</v>
      </c>
      <c r="M227" s="50" t="s">
        <v>26</v>
      </c>
      <c r="N227" s="7">
        <v>0</v>
      </c>
      <c r="O227" s="7">
        <v>0</v>
      </c>
      <c r="P227" s="120"/>
      <c r="Q227" s="7">
        <v>0</v>
      </c>
      <c r="R227" s="7">
        <v>0</v>
      </c>
      <c r="S227" s="46" t="s">
        <v>1516</v>
      </c>
      <c r="T227" s="98">
        <v>0</v>
      </c>
      <c r="U227" s="7">
        <v>0</v>
      </c>
      <c r="V227" s="46" t="s">
        <v>1905</v>
      </c>
      <c r="W227" s="174">
        <v>0</v>
      </c>
      <c r="X227" s="174">
        <v>0</v>
      </c>
      <c r="Y227" s="46" t="s">
        <v>2009</v>
      </c>
      <c r="Z227" s="46"/>
      <c r="AA227" s="46"/>
      <c r="AB227" s="46"/>
      <c r="AC227" s="46"/>
      <c r="AD227" s="46"/>
      <c r="AE227" s="46"/>
      <c r="AF227" s="46"/>
      <c r="AG227" s="46"/>
      <c r="AH227" s="46"/>
      <c r="AI227" s="46"/>
      <c r="AJ227" s="46"/>
      <c r="AK227" s="46"/>
      <c r="AL227" s="7">
        <f t="shared" si="32"/>
        <v>0</v>
      </c>
      <c r="AM227" s="7">
        <f t="shared" si="33"/>
        <v>0</v>
      </c>
      <c r="AN227" s="18" t="e">
        <f>AL227/AM227</f>
        <v>#DIV/0!</v>
      </c>
      <c r="AO227" s="18" t="e">
        <f>+AN227/F227</f>
        <v>#DIV/0!</v>
      </c>
      <c r="AP227" s="7" t="s">
        <v>2095</v>
      </c>
    </row>
    <row r="228" spans="1:42" ht="15.75" hidden="1" customHeight="1" x14ac:dyDescent="0.25">
      <c r="A228" s="7">
        <v>241</v>
      </c>
      <c r="B228" s="7" t="s">
        <v>407</v>
      </c>
      <c r="C228" s="7" t="s">
        <v>419</v>
      </c>
      <c r="D228" s="7" t="s">
        <v>16</v>
      </c>
      <c r="E228" s="46" t="s">
        <v>423</v>
      </c>
      <c r="F228" s="8">
        <v>1</v>
      </c>
      <c r="G228" s="7" t="s">
        <v>18</v>
      </c>
      <c r="H228" s="9">
        <v>0</v>
      </c>
      <c r="I228" s="9">
        <v>0</v>
      </c>
      <c r="J228" s="50" t="s">
        <v>26</v>
      </c>
      <c r="K228" s="7">
        <v>0</v>
      </c>
      <c r="L228" s="7">
        <v>0</v>
      </c>
      <c r="M228" s="117"/>
      <c r="N228" s="7">
        <v>0</v>
      </c>
      <c r="O228" s="7">
        <v>0</v>
      </c>
      <c r="P228" s="120" t="s">
        <v>1116</v>
      </c>
      <c r="Q228" s="7">
        <v>332</v>
      </c>
      <c r="R228" s="7">
        <v>332</v>
      </c>
      <c r="S228" s="53" t="s">
        <v>1517</v>
      </c>
      <c r="T228" s="98">
        <v>373</v>
      </c>
      <c r="U228" s="7">
        <v>373</v>
      </c>
      <c r="V228" s="46" t="s">
        <v>1906</v>
      </c>
      <c r="W228" s="174">
        <v>238</v>
      </c>
      <c r="X228" s="174">
        <v>238</v>
      </c>
      <c r="Y228" s="46" t="s">
        <v>2010</v>
      </c>
      <c r="Z228" s="46"/>
      <c r="AA228" s="46"/>
      <c r="AB228" s="46"/>
      <c r="AC228" s="46"/>
      <c r="AD228" s="46"/>
      <c r="AE228" s="46"/>
      <c r="AF228" s="46"/>
      <c r="AG228" s="46"/>
      <c r="AH228" s="46"/>
      <c r="AI228" s="46"/>
      <c r="AJ228" s="46"/>
      <c r="AK228" s="46"/>
      <c r="AL228" s="7">
        <f t="shared" si="32"/>
        <v>943</v>
      </c>
      <c r="AM228" s="7">
        <f t="shared" si="33"/>
        <v>943</v>
      </c>
      <c r="AN228" s="18">
        <f>AL228/AM228</f>
        <v>1</v>
      </c>
      <c r="AO228" s="18">
        <f>+AN228/F228</f>
        <v>1</v>
      </c>
      <c r="AP228" s="7" t="s">
        <v>2096</v>
      </c>
    </row>
    <row r="229" spans="1:42" ht="15.75" hidden="1" customHeight="1" x14ac:dyDescent="0.25">
      <c r="A229" s="7">
        <v>242</v>
      </c>
      <c r="B229" s="7" t="s">
        <v>407</v>
      </c>
      <c r="C229" s="7" t="s">
        <v>419</v>
      </c>
      <c r="D229" s="7" t="s">
        <v>16</v>
      </c>
      <c r="E229" s="46" t="s">
        <v>424</v>
      </c>
      <c r="F229" s="8">
        <v>1</v>
      </c>
      <c r="G229" s="7" t="s">
        <v>18</v>
      </c>
      <c r="H229" s="11">
        <v>19</v>
      </c>
      <c r="I229" s="7">
        <v>19</v>
      </c>
      <c r="J229" s="52" t="s">
        <v>421</v>
      </c>
      <c r="K229" s="11">
        <v>37</v>
      </c>
      <c r="L229" s="7">
        <v>37</v>
      </c>
      <c r="M229" s="117" t="s">
        <v>442</v>
      </c>
      <c r="N229" s="11">
        <v>21</v>
      </c>
      <c r="O229" s="7">
        <v>21</v>
      </c>
      <c r="P229" s="120" t="s">
        <v>441</v>
      </c>
      <c r="Q229" s="11">
        <v>8</v>
      </c>
      <c r="R229" s="7">
        <v>8</v>
      </c>
      <c r="S229" s="48" t="s">
        <v>1518</v>
      </c>
      <c r="T229" s="98">
        <v>6</v>
      </c>
      <c r="U229" s="7">
        <v>6</v>
      </c>
      <c r="V229" s="46" t="s">
        <v>1518</v>
      </c>
      <c r="W229" s="174">
        <v>1</v>
      </c>
      <c r="X229" s="174">
        <v>1</v>
      </c>
      <c r="Y229" s="46" t="s">
        <v>1518</v>
      </c>
      <c r="Z229" s="46"/>
      <c r="AA229" s="46"/>
      <c r="AB229" s="46"/>
      <c r="AC229" s="46"/>
      <c r="AD229" s="46"/>
      <c r="AE229" s="46"/>
      <c r="AF229" s="46"/>
      <c r="AG229" s="46"/>
      <c r="AH229" s="46"/>
      <c r="AI229" s="46"/>
      <c r="AJ229" s="46"/>
      <c r="AK229" s="46"/>
      <c r="AL229" s="7">
        <f t="shared" si="32"/>
        <v>92</v>
      </c>
      <c r="AM229" s="7">
        <f t="shared" si="33"/>
        <v>92</v>
      </c>
      <c r="AN229" s="18">
        <f>AL229/AM229</f>
        <v>1</v>
      </c>
      <c r="AO229" s="18">
        <f>+AN229/F229</f>
        <v>1</v>
      </c>
      <c r="AP229" s="7" t="s">
        <v>2096</v>
      </c>
    </row>
    <row r="230" spans="1:42" ht="15.75" hidden="1" customHeight="1" x14ac:dyDescent="0.25">
      <c r="A230" s="7">
        <v>244</v>
      </c>
      <c r="B230" s="7" t="s">
        <v>407</v>
      </c>
      <c r="C230" s="7" t="s">
        <v>425</v>
      </c>
      <c r="D230" s="7" t="s">
        <v>16</v>
      </c>
      <c r="E230" s="46" t="s">
        <v>427</v>
      </c>
      <c r="F230" s="7">
        <v>6</v>
      </c>
      <c r="G230" s="7" t="s">
        <v>298</v>
      </c>
      <c r="H230" s="7">
        <v>0</v>
      </c>
      <c r="I230" s="7">
        <v>0</v>
      </c>
      <c r="J230" s="52"/>
      <c r="K230" s="7">
        <v>0</v>
      </c>
      <c r="L230" s="7">
        <v>0</v>
      </c>
      <c r="M230" s="117"/>
      <c r="N230" s="7">
        <v>0</v>
      </c>
      <c r="O230" s="7">
        <v>0</v>
      </c>
      <c r="P230" s="120"/>
      <c r="Q230" s="7">
        <v>1</v>
      </c>
      <c r="R230" s="7">
        <v>1</v>
      </c>
      <c r="S230" s="53" t="s">
        <v>415</v>
      </c>
      <c r="T230" s="98">
        <v>1</v>
      </c>
      <c r="U230" s="7">
        <v>1</v>
      </c>
      <c r="V230" s="46" t="s">
        <v>415</v>
      </c>
      <c r="W230" s="7">
        <v>0</v>
      </c>
      <c r="X230" s="7">
        <v>1</v>
      </c>
      <c r="Y230" s="46" t="s">
        <v>415</v>
      </c>
      <c r="Z230" s="46"/>
      <c r="AA230" s="46"/>
      <c r="AB230" s="46"/>
      <c r="AC230" s="46"/>
      <c r="AD230" s="46"/>
      <c r="AE230" s="46"/>
      <c r="AF230" s="46"/>
      <c r="AG230" s="46"/>
      <c r="AH230" s="46"/>
      <c r="AI230" s="46"/>
      <c r="AJ230" s="46"/>
      <c r="AK230" s="46"/>
      <c r="AL230" s="7">
        <f t="shared" si="32"/>
        <v>2</v>
      </c>
      <c r="AM230" s="7">
        <f t="shared" si="33"/>
        <v>3</v>
      </c>
      <c r="AN230" s="18">
        <f>+AL230/AM230</f>
        <v>0.66666666666666663</v>
      </c>
      <c r="AO230" s="18">
        <f>+AL230/F230</f>
        <v>0.33333333333333331</v>
      </c>
      <c r="AP230" s="7" t="s">
        <v>2097</v>
      </c>
    </row>
    <row r="231" spans="1:42" ht="15.75" hidden="1" customHeight="1" x14ac:dyDescent="0.25">
      <c r="A231" s="7">
        <v>245</v>
      </c>
      <c r="B231" s="7" t="s">
        <v>407</v>
      </c>
      <c r="C231" s="7" t="s">
        <v>425</v>
      </c>
      <c r="D231" s="7" t="s">
        <v>16</v>
      </c>
      <c r="E231" s="46" t="s">
        <v>428</v>
      </c>
      <c r="F231" s="8">
        <v>1</v>
      </c>
      <c r="G231" s="7" t="s">
        <v>18</v>
      </c>
      <c r="H231" s="15">
        <v>12</v>
      </c>
      <c r="I231" s="7">
        <v>12</v>
      </c>
      <c r="J231" s="47" t="s">
        <v>426</v>
      </c>
      <c r="K231" s="7">
        <v>2</v>
      </c>
      <c r="L231" s="7">
        <v>2</v>
      </c>
      <c r="M231" s="117" t="s">
        <v>440</v>
      </c>
      <c r="N231" s="7">
        <v>1</v>
      </c>
      <c r="O231" s="7">
        <v>1</v>
      </c>
      <c r="P231" s="120" t="s">
        <v>1669</v>
      </c>
      <c r="Q231" s="7">
        <v>6</v>
      </c>
      <c r="R231" s="7">
        <v>6</v>
      </c>
      <c r="S231" s="53" t="s">
        <v>1519</v>
      </c>
      <c r="T231" s="98">
        <v>3</v>
      </c>
      <c r="U231" s="7">
        <v>3</v>
      </c>
      <c r="V231" s="46" t="s">
        <v>415</v>
      </c>
      <c r="W231" s="7">
        <v>9</v>
      </c>
      <c r="X231" s="7">
        <v>9</v>
      </c>
      <c r="Y231" s="46" t="s">
        <v>415</v>
      </c>
      <c r="Z231" s="46"/>
      <c r="AA231" s="46"/>
      <c r="AB231" s="46"/>
      <c r="AC231" s="46"/>
      <c r="AD231" s="46"/>
      <c r="AE231" s="46"/>
      <c r="AF231" s="46"/>
      <c r="AG231" s="46"/>
      <c r="AH231" s="46"/>
      <c r="AI231" s="46"/>
      <c r="AJ231" s="46"/>
      <c r="AK231" s="46"/>
      <c r="AL231" s="7">
        <f t="shared" si="32"/>
        <v>33</v>
      </c>
      <c r="AM231" s="7">
        <f t="shared" si="33"/>
        <v>33</v>
      </c>
      <c r="AN231" s="18">
        <f>AL231/AM231</f>
        <v>1</v>
      </c>
      <c r="AO231" s="18">
        <f>+AN231/F231</f>
        <v>1</v>
      </c>
      <c r="AP231" s="7" t="s">
        <v>2096</v>
      </c>
    </row>
    <row r="232" spans="1:42" ht="15.75" hidden="1" customHeight="1" x14ac:dyDescent="0.25">
      <c r="A232" s="7">
        <v>246</v>
      </c>
      <c r="B232" s="7" t="s">
        <v>407</v>
      </c>
      <c r="C232" s="7" t="s">
        <v>425</v>
      </c>
      <c r="D232" s="7" t="s">
        <v>16</v>
      </c>
      <c r="E232" s="46" t="s">
        <v>429</v>
      </c>
      <c r="F232" s="8">
        <v>1</v>
      </c>
      <c r="G232" s="7" t="s">
        <v>18</v>
      </c>
      <c r="H232" s="9">
        <v>0</v>
      </c>
      <c r="I232" s="9">
        <v>0</v>
      </c>
      <c r="J232" s="50" t="s">
        <v>26</v>
      </c>
      <c r="K232" s="9">
        <v>0</v>
      </c>
      <c r="L232" s="9">
        <v>0</v>
      </c>
      <c r="M232" s="50" t="s">
        <v>26</v>
      </c>
      <c r="N232" s="9">
        <v>0</v>
      </c>
      <c r="O232" s="9">
        <v>0</v>
      </c>
      <c r="P232" s="121" t="s">
        <v>26</v>
      </c>
      <c r="Q232" s="7">
        <v>22</v>
      </c>
      <c r="R232" s="7">
        <v>22</v>
      </c>
      <c r="S232" s="53" t="s">
        <v>415</v>
      </c>
      <c r="T232" s="98">
        <v>20</v>
      </c>
      <c r="U232" s="7">
        <v>20</v>
      </c>
      <c r="V232" s="46" t="s">
        <v>1907</v>
      </c>
      <c r="W232" s="7">
        <v>21</v>
      </c>
      <c r="X232" s="7">
        <v>21</v>
      </c>
      <c r="Y232" s="46" t="s">
        <v>1907</v>
      </c>
      <c r="Z232" s="46"/>
      <c r="AA232" s="46"/>
      <c r="AB232" s="46"/>
      <c r="AC232" s="46"/>
      <c r="AD232" s="46"/>
      <c r="AE232" s="46"/>
      <c r="AF232" s="46"/>
      <c r="AG232" s="46"/>
      <c r="AH232" s="46"/>
      <c r="AI232" s="46"/>
      <c r="AJ232" s="46"/>
      <c r="AK232" s="46"/>
      <c r="AL232" s="7">
        <f t="shared" si="32"/>
        <v>63</v>
      </c>
      <c r="AM232" s="7">
        <f t="shared" si="33"/>
        <v>63</v>
      </c>
      <c r="AN232" s="18">
        <f>AL232/AM232</f>
        <v>1</v>
      </c>
      <c r="AO232" s="18">
        <f>+AN232/F232</f>
        <v>1</v>
      </c>
      <c r="AP232" s="7" t="s">
        <v>2096</v>
      </c>
    </row>
    <row r="233" spans="1:42" ht="15.75" hidden="1" customHeight="1" x14ac:dyDescent="0.25">
      <c r="A233" s="7">
        <v>247</v>
      </c>
      <c r="B233" s="7" t="s">
        <v>407</v>
      </c>
      <c r="C233" s="7" t="s">
        <v>80</v>
      </c>
      <c r="D233" s="7" t="s">
        <v>16</v>
      </c>
      <c r="E233" s="108" t="s">
        <v>81</v>
      </c>
      <c r="F233" s="7">
        <v>12</v>
      </c>
      <c r="G233" s="7" t="s">
        <v>430</v>
      </c>
      <c r="H233" s="7">
        <v>1</v>
      </c>
      <c r="I233" s="9">
        <v>1</v>
      </c>
      <c r="J233" s="52" t="s">
        <v>431</v>
      </c>
      <c r="K233" s="7">
        <v>1</v>
      </c>
      <c r="L233" s="9">
        <v>1</v>
      </c>
      <c r="M233" s="117" t="s">
        <v>437</v>
      </c>
      <c r="N233" s="7">
        <v>1</v>
      </c>
      <c r="O233" s="9">
        <v>1</v>
      </c>
      <c r="P233" s="120" t="s">
        <v>437</v>
      </c>
      <c r="Q233" s="7">
        <v>1</v>
      </c>
      <c r="R233" s="7">
        <v>1</v>
      </c>
      <c r="S233" s="53" t="s">
        <v>437</v>
      </c>
      <c r="T233" s="98">
        <v>1</v>
      </c>
      <c r="U233" s="7">
        <v>1</v>
      </c>
      <c r="V233" s="46" t="s">
        <v>1908</v>
      </c>
      <c r="W233" s="7">
        <v>1</v>
      </c>
      <c r="X233" s="7">
        <v>1</v>
      </c>
      <c r="Y233" s="46" t="s">
        <v>1908</v>
      </c>
      <c r="Z233" s="46"/>
      <c r="AA233" s="46"/>
      <c r="AB233" s="46"/>
      <c r="AC233" s="46"/>
      <c r="AD233" s="46"/>
      <c r="AE233" s="46"/>
      <c r="AF233" s="46"/>
      <c r="AG233" s="46"/>
      <c r="AH233" s="46"/>
      <c r="AI233" s="46"/>
      <c r="AJ233" s="46"/>
      <c r="AK233" s="46"/>
      <c r="AL233" s="7">
        <f t="shared" si="32"/>
        <v>6</v>
      </c>
      <c r="AM233" s="7">
        <f t="shared" si="33"/>
        <v>6</v>
      </c>
      <c r="AN233" s="18">
        <f>+AL233/AM233</f>
        <v>1</v>
      </c>
      <c r="AO233" s="18">
        <f>+AL233/F233</f>
        <v>0.5</v>
      </c>
      <c r="AP233" s="7" t="s">
        <v>2096</v>
      </c>
    </row>
    <row r="234" spans="1:42" ht="15.75" hidden="1" customHeight="1" x14ac:dyDescent="0.25">
      <c r="A234" s="7">
        <v>248</v>
      </c>
      <c r="B234" s="7" t="s">
        <v>407</v>
      </c>
      <c r="C234" s="7" t="s">
        <v>80</v>
      </c>
      <c r="D234" s="7" t="s">
        <v>16</v>
      </c>
      <c r="E234" s="108" t="s">
        <v>432</v>
      </c>
      <c r="F234" s="8">
        <v>1</v>
      </c>
      <c r="G234" s="7" t="s">
        <v>18</v>
      </c>
      <c r="H234" s="7">
        <v>126</v>
      </c>
      <c r="I234" s="7">
        <v>126</v>
      </c>
      <c r="J234" s="52" t="s">
        <v>433</v>
      </c>
      <c r="K234" s="7">
        <v>127</v>
      </c>
      <c r="L234" s="7">
        <v>127</v>
      </c>
      <c r="M234" s="117" t="s">
        <v>438</v>
      </c>
      <c r="N234" s="7">
        <v>100</v>
      </c>
      <c r="O234" s="7">
        <v>100</v>
      </c>
      <c r="P234" s="120" t="s">
        <v>1469</v>
      </c>
      <c r="Q234" s="7">
        <v>48</v>
      </c>
      <c r="R234" s="7">
        <v>48</v>
      </c>
      <c r="S234" s="53" t="s">
        <v>1520</v>
      </c>
      <c r="T234" s="98">
        <v>133</v>
      </c>
      <c r="U234" s="7">
        <v>133</v>
      </c>
      <c r="V234" s="46" t="s">
        <v>1909</v>
      </c>
      <c r="W234" s="7">
        <v>170</v>
      </c>
      <c r="X234" s="7">
        <v>170</v>
      </c>
      <c r="Y234" s="46" t="s">
        <v>1909</v>
      </c>
      <c r="Z234" s="46"/>
      <c r="AA234" s="46"/>
      <c r="AB234" s="46"/>
      <c r="AC234" s="46"/>
      <c r="AD234" s="46"/>
      <c r="AE234" s="46"/>
      <c r="AF234" s="46"/>
      <c r="AG234" s="46"/>
      <c r="AH234" s="46"/>
      <c r="AI234" s="46"/>
      <c r="AJ234" s="46"/>
      <c r="AK234" s="46"/>
      <c r="AL234" s="7">
        <f t="shared" si="32"/>
        <v>704</v>
      </c>
      <c r="AM234" s="7">
        <f t="shared" si="33"/>
        <v>704</v>
      </c>
      <c r="AN234" s="18">
        <f>AL234/AM234</f>
        <v>1</v>
      </c>
      <c r="AO234" s="18">
        <f>+AN234/F234</f>
        <v>1</v>
      </c>
      <c r="AP234" s="7" t="s">
        <v>2096</v>
      </c>
    </row>
    <row r="235" spans="1:42" ht="15.75" hidden="1" customHeight="1" x14ac:dyDescent="0.25">
      <c r="A235" s="7">
        <v>249</v>
      </c>
      <c r="B235" s="7" t="s">
        <v>407</v>
      </c>
      <c r="C235" s="7" t="s">
        <v>80</v>
      </c>
      <c r="D235" s="7" t="s">
        <v>16</v>
      </c>
      <c r="E235" s="108" t="s">
        <v>322</v>
      </c>
      <c r="F235" s="8">
        <v>1</v>
      </c>
      <c r="G235" s="7" t="s">
        <v>18</v>
      </c>
      <c r="H235" s="7">
        <v>4</v>
      </c>
      <c r="I235" s="7">
        <v>4</v>
      </c>
      <c r="J235" s="52" t="s">
        <v>434</v>
      </c>
      <c r="K235" s="7">
        <v>4</v>
      </c>
      <c r="L235" s="7">
        <v>4</v>
      </c>
      <c r="M235" s="117" t="s">
        <v>434</v>
      </c>
      <c r="N235" s="7">
        <v>2</v>
      </c>
      <c r="O235" s="7">
        <v>2</v>
      </c>
      <c r="P235" s="120" t="s">
        <v>1216</v>
      </c>
      <c r="Q235" s="7">
        <v>3</v>
      </c>
      <c r="R235" s="7">
        <v>3</v>
      </c>
      <c r="S235" s="53" t="s">
        <v>1521</v>
      </c>
      <c r="T235" s="98">
        <v>3</v>
      </c>
      <c r="U235" s="7">
        <v>3</v>
      </c>
      <c r="V235" s="46" t="s">
        <v>1910</v>
      </c>
      <c r="W235" s="7">
        <v>1</v>
      </c>
      <c r="X235" s="7">
        <v>1</v>
      </c>
      <c r="Y235" s="46" t="s">
        <v>1910</v>
      </c>
      <c r="Z235" s="46"/>
      <c r="AA235" s="46"/>
      <c r="AB235" s="46"/>
      <c r="AC235" s="46"/>
      <c r="AD235" s="46"/>
      <c r="AE235" s="46"/>
      <c r="AF235" s="46"/>
      <c r="AG235" s="46"/>
      <c r="AH235" s="46"/>
      <c r="AI235" s="46"/>
      <c r="AJ235" s="46"/>
      <c r="AK235" s="46"/>
      <c r="AL235" s="7">
        <f t="shared" si="32"/>
        <v>17</v>
      </c>
      <c r="AM235" s="7">
        <f t="shared" si="33"/>
        <v>17</v>
      </c>
      <c r="AN235" s="18">
        <f>AL235/AM235</f>
        <v>1</v>
      </c>
      <c r="AO235" s="18">
        <f>+AN235/F235</f>
        <v>1</v>
      </c>
      <c r="AP235" s="7" t="s">
        <v>2096</v>
      </c>
    </row>
    <row r="236" spans="1:42" ht="15.75" hidden="1" customHeight="1" x14ac:dyDescent="0.25">
      <c r="A236" s="7">
        <v>250</v>
      </c>
      <c r="B236" s="7" t="s">
        <v>407</v>
      </c>
      <c r="C236" s="7" t="s">
        <v>80</v>
      </c>
      <c r="D236" s="7" t="s">
        <v>16</v>
      </c>
      <c r="E236" s="108" t="s">
        <v>435</v>
      </c>
      <c r="F236" s="8">
        <v>1</v>
      </c>
      <c r="G236" s="7" t="s">
        <v>18</v>
      </c>
      <c r="H236" s="7">
        <v>1</v>
      </c>
      <c r="I236" s="7">
        <v>1</v>
      </c>
      <c r="J236" s="52" t="s">
        <v>434</v>
      </c>
      <c r="K236" s="7">
        <v>1</v>
      </c>
      <c r="L236" s="7">
        <v>1</v>
      </c>
      <c r="M236" s="117" t="s">
        <v>434</v>
      </c>
      <c r="N236" s="7">
        <v>1</v>
      </c>
      <c r="O236" s="7">
        <v>1</v>
      </c>
      <c r="P236" s="120" t="s">
        <v>1216</v>
      </c>
      <c r="Q236" s="7">
        <v>1</v>
      </c>
      <c r="R236" s="7">
        <v>1</v>
      </c>
      <c r="S236" s="53" t="s">
        <v>1522</v>
      </c>
      <c r="T236" s="98">
        <v>1</v>
      </c>
      <c r="U236" s="7">
        <v>1</v>
      </c>
      <c r="V236" s="46" t="s">
        <v>1910</v>
      </c>
      <c r="W236" s="7">
        <v>1</v>
      </c>
      <c r="X236" s="7">
        <v>1</v>
      </c>
      <c r="Y236" s="46" t="s">
        <v>1910</v>
      </c>
      <c r="Z236" s="46"/>
      <c r="AA236" s="46"/>
      <c r="AB236" s="46"/>
      <c r="AC236" s="46"/>
      <c r="AD236" s="46"/>
      <c r="AE236" s="46"/>
      <c r="AF236" s="46"/>
      <c r="AG236" s="46"/>
      <c r="AH236" s="46"/>
      <c r="AI236" s="46"/>
      <c r="AJ236" s="46"/>
      <c r="AK236" s="46"/>
      <c r="AL236" s="7">
        <f t="shared" si="32"/>
        <v>6</v>
      </c>
      <c r="AM236" s="7">
        <f t="shared" si="33"/>
        <v>6</v>
      </c>
      <c r="AN236" s="18">
        <f>AL236/AM236</f>
        <v>1</v>
      </c>
      <c r="AO236" s="18">
        <f>+AN236/F236</f>
        <v>1</v>
      </c>
      <c r="AP236" s="7" t="s">
        <v>2096</v>
      </c>
    </row>
    <row r="237" spans="1:42" ht="15.75" hidden="1" customHeight="1" x14ac:dyDescent="0.25">
      <c r="A237" s="7">
        <v>251</v>
      </c>
      <c r="B237" s="7" t="s">
        <v>407</v>
      </c>
      <c r="C237" s="7" t="s">
        <v>80</v>
      </c>
      <c r="D237" s="7" t="s">
        <v>16</v>
      </c>
      <c r="E237" s="46" t="s">
        <v>436</v>
      </c>
      <c r="F237" s="7">
        <v>1</v>
      </c>
      <c r="G237" s="7" t="s">
        <v>89</v>
      </c>
      <c r="H237" s="9">
        <v>0</v>
      </c>
      <c r="I237" s="9">
        <v>0</v>
      </c>
      <c r="J237" s="50" t="s">
        <v>26</v>
      </c>
      <c r="K237" s="9">
        <v>0</v>
      </c>
      <c r="L237" s="9">
        <v>0</v>
      </c>
      <c r="M237" s="50" t="s">
        <v>26</v>
      </c>
      <c r="N237" s="9">
        <v>0</v>
      </c>
      <c r="O237" s="9">
        <v>0</v>
      </c>
      <c r="P237" s="121" t="s">
        <v>26</v>
      </c>
      <c r="Q237" s="10">
        <v>0</v>
      </c>
      <c r="R237" s="10">
        <v>0</v>
      </c>
      <c r="S237" s="56" t="s">
        <v>26</v>
      </c>
      <c r="T237" s="151">
        <v>0</v>
      </c>
      <c r="U237" s="9">
        <v>0</v>
      </c>
      <c r="V237" s="50" t="s">
        <v>26</v>
      </c>
      <c r="W237" s="9">
        <v>0</v>
      </c>
      <c r="X237" s="9">
        <v>0</v>
      </c>
      <c r="Y237" s="50" t="s">
        <v>26</v>
      </c>
      <c r="Z237" s="46"/>
      <c r="AA237" s="46"/>
      <c r="AB237" s="46"/>
      <c r="AC237" s="46"/>
      <c r="AD237" s="46"/>
      <c r="AE237" s="46"/>
      <c r="AF237" s="46"/>
      <c r="AG237" s="46"/>
      <c r="AH237" s="46"/>
      <c r="AI237" s="46"/>
      <c r="AJ237" s="46"/>
      <c r="AK237" s="46"/>
      <c r="AL237" s="7">
        <f t="shared" ref="AL237:AL268" si="36">H237+K237+N237+Q237+T237+W237</f>
        <v>0</v>
      </c>
      <c r="AM237" s="7">
        <f>I237+L237+O237</f>
        <v>0</v>
      </c>
      <c r="AN237" s="18" t="e">
        <f t="shared" ref="AN237:AN245" si="37">+AL237/AM237</f>
        <v>#DIV/0!</v>
      </c>
      <c r="AO237" s="18">
        <f t="shared" ref="AO237:AO245" si="38">+AL237/F237</f>
        <v>0</v>
      </c>
      <c r="AP237" s="7" t="s">
        <v>2094</v>
      </c>
    </row>
    <row r="238" spans="1:42" ht="15.75" hidden="1" customHeight="1" x14ac:dyDescent="0.25">
      <c r="A238" s="7">
        <v>252</v>
      </c>
      <c r="B238" s="7" t="s">
        <v>443</v>
      </c>
      <c r="C238" s="7" t="s">
        <v>444</v>
      </c>
      <c r="D238" s="7" t="s">
        <v>16</v>
      </c>
      <c r="E238" s="46" t="s">
        <v>445</v>
      </c>
      <c r="F238" s="7">
        <v>12</v>
      </c>
      <c r="G238" s="7" t="s">
        <v>79</v>
      </c>
      <c r="H238" s="7">
        <v>1</v>
      </c>
      <c r="I238" s="10">
        <v>1</v>
      </c>
      <c r="J238" s="53" t="s">
        <v>446</v>
      </c>
      <c r="K238" s="7">
        <v>1</v>
      </c>
      <c r="L238" s="10">
        <v>1</v>
      </c>
      <c r="M238" s="53" t="s">
        <v>446</v>
      </c>
      <c r="N238" s="7">
        <v>1</v>
      </c>
      <c r="O238" s="10">
        <v>1</v>
      </c>
      <c r="P238" s="53" t="s">
        <v>1280</v>
      </c>
      <c r="Q238" s="7">
        <v>1</v>
      </c>
      <c r="R238" s="7">
        <v>1</v>
      </c>
      <c r="S238" s="53" t="s">
        <v>1280</v>
      </c>
      <c r="T238" s="155">
        <v>1</v>
      </c>
      <c r="U238" s="164">
        <v>1</v>
      </c>
      <c r="V238" s="138" t="s">
        <v>1280</v>
      </c>
      <c r="W238" s="141">
        <v>1</v>
      </c>
      <c r="X238" s="141">
        <v>1</v>
      </c>
      <c r="Y238" s="187" t="s">
        <v>1280</v>
      </c>
      <c r="Z238" s="145"/>
      <c r="AA238" s="145"/>
      <c r="AB238" s="145"/>
      <c r="AC238" s="145"/>
      <c r="AD238" s="145"/>
      <c r="AE238" s="145"/>
      <c r="AF238" s="145"/>
      <c r="AG238" s="145"/>
      <c r="AH238" s="145"/>
      <c r="AI238" s="145"/>
      <c r="AJ238" s="145"/>
      <c r="AK238" s="145"/>
      <c r="AL238" s="7">
        <f t="shared" si="36"/>
        <v>6</v>
      </c>
      <c r="AM238" s="7">
        <f t="shared" ref="AM238:AM269" si="39">I238+L238+O238+R238+U238+X238</f>
        <v>6</v>
      </c>
      <c r="AN238" s="18">
        <f t="shared" si="37"/>
        <v>1</v>
      </c>
      <c r="AO238" s="18">
        <f t="shared" si="38"/>
        <v>0.5</v>
      </c>
      <c r="AP238" s="7" t="s">
        <v>2096</v>
      </c>
    </row>
    <row r="239" spans="1:42" ht="15.75" hidden="1" customHeight="1" x14ac:dyDescent="0.25">
      <c r="A239" s="7">
        <v>253</v>
      </c>
      <c r="B239" s="7" t="s">
        <v>443</v>
      </c>
      <c r="C239" s="7" t="s">
        <v>447</v>
      </c>
      <c r="D239" s="7" t="s">
        <v>16</v>
      </c>
      <c r="E239" s="46" t="s">
        <v>448</v>
      </c>
      <c r="F239" s="7">
        <v>22008000</v>
      </c>
      <c r="G239" s="7" t="s">
        <v>449</v>
      </c>
      <c r="H239" s="7">
        <v>1231705</v>
      </c>
      <c r="I239" s="10">
        <v>1834000</v>
      </c>
      <c r="J239" s="53" t="s">
        <v>450</v>
      </c>
      <c r="K239" s="29">
        <v>981092</v>
      </c>
      <c r="L239" s="10">
        <v>1834000</v>
      </c>
      <c r="M239" s="53" t="s">
        <v>450</v>
      </c>
      <c r="N239" s="7">
        <v>1130898</v>
      </c>
      <c r="O239" s="10">
        <v>1834000</v>
      </c>
      <c r="P239" s="53" t="s">
        <v>1281</v>
      </c>
      <c r="Q239" s="7">
        <v>935169</v>
      </c>
      <c r="R239" s="7">
        <v>1834000</v>
      </c>
      <c r="S239" s="53" t="s">
        <v>1524</v>
      </c>
      <c r="T239" s="157">
        <v>1596564</v>
      </c>
      <c r="U239" s="44">
        <v>1834000</v>
      </c>
      <c r="V239" s="54" t="s">
        <v>1524</v>
      </c>
      <c r="W239" s="175">
        <v>1873153</v>
      </c>
      <c r="X239" s="93">
        <v>1834000</v>
      </c>
      <c r="Y239" s="187" t="s">
        <v>1524</v>
      </c>
      <c r="Z239" s="145"/>
      <c r="AA239" s="145"/>
      <c r="AB239" s="145"/>
      <c r="AC239" s="145"/>
      <c r="AD239" s="145"/>
      <c r="AE239" s="145"/>
      <c r="AF239" s="145"/>
      <c r="AG239" s="145"/>
      <c r="AH239" s="145"/>
      <c r="AI239" s="145"/>
      <c r="AJ239" s="145"/>
      <c r="AK239" s="145"/>
      <c r="AL239" s="7">
        <f t="shared" si="36"/>
        <v>7748581</v>
      </c>
      <c r="AM239" s="7">
        <f t="shared" si="39"/>
        <v>11004000</v>
      </c>
      <c r="AN239" s="18">
        <f t="shared" si="37"/>
        <v>0.70416039621955651</v>
      </c>
      <c r="AO239" s="18">
        <f t="shared" si="38"/>
        <v>0.35208019810977825</v>
      </c>
      <c r="AP239" s="7" t="s">
        <v>2097</v>
      </c>
    </row>
    <row r="240" spans="1:42" ht="15.75" hidden="1" customHeight="1" x14ac:dyDescent="0.25">
      <c r="A240" s="7">
        <v>254</v>
      </c>
      <c r="B240" s="7" t="s">
        <v>443</v>
      </c>
      <c r="C240" s="7" t="s">
        <v>447</v>
      </c>
      <c r="D240" s="7" t="s">
        <v>16</v>
      </c>
      <c r="E240" s="46" t="s">
        <v>451</v>
      </c>
      <c r="F240" s="7">
        <v>780</v>
      </c>
      <c r="G240" s="7" t="s">
        <v>452</v>
      </c>
      <c r="H240" s="7">
        <v>62</v>
      </c>
      <c r="I240" s="10">
        <v>65</v>
      </c>
      <c r="J240" s="53" t="s">
        <v>1219</v>
      </c>
      <c r="K240" s="29">
        <v>23</v>
      </c>
      <c r="L240" s="10">
        <v>65</v>
      </c>
      <c r="M240" s="53" t="s">
        <v>453</v>
      </c>
      <c r="N240" s="7">
        <v>30</v>
      </c>
      <c r="O240" s="10">
        <v>65</v>
      </c>
      <c r="P240" s="53" t="s">
        <v>1282</v>
      </c>
      <c r="Q240" s="7">
        <v>21</v>
      </c>
      <c r="R240" s="7">
        <v>65</v>
      </c>
      <c r="S240" s="53" t="s">
        <v>1525</v>
      </c>
      <c r="T240" s="157">
        <v>65</v>
      </c>
      <c r="U240" s="12">
        <v>65</v>
      </c>
      <c r="V240" s="54" t="s">
        <v>1525</v>
      </c>
      <c r="W240" s="175">
        <v>73</v>
      </c>
      <c r="X240" s="175">
        <v>65</v>
      </c>
      <c r="Y240" s="187" t="s">
        <v>1525</v>
      </c>
      <c r="Z240" s="145"/>
      <c r="AA240" s="145"/>
      <c r="AB240" s="145"/>
      <c r="AC240" s="145"/>
      <c r="AD240" s="145"/>
      <c r="AE240" s="145"/>
      <c r="AF240" s="145"/>
      <c r="AG240" s="145"/>
      <c r="AH240" s="145"/>
      <c r="AI240" s="145"/>
      <c r="AJ240" s="145"/>
      <c r="AK240" s="145"/>
      <c r="AL240" s="7">
        <f t="shared" si="36"/>
        <v>274</v>
      </c>
      <c r="AM240" s="7">
        <f t="shared" si="39"/>
        <v>390</v>
      </c>
      <c r="AN240" s="18">
        <f t="shared" si="37"/>
        <v>0.70256410256410251</v>
      </c>
      <c r="AO240" s="18">
        <f t="shared" si="38"/>
        <v>0.35128205128205126</v>
      </c>
      <c r="AP240" s="7" t="s">
        <v>2097</v>
      </c>
    </row>
    <row r="241" spans="1:42" ht="15.75" hidden="1" customHeight="1" x14ac:dyDescent="0.25">
      <c r="A241" s="7">
        <v>255</v>
      </c>
      <c r="B241" s="7" t="s">
        <v>443</v>
      </c>
      <c r="C241" s="7" t="s">
        <v>454</v>
      </c>
      <c r="D241" s="7" t="s">
        <v>16</v>
      </c>
      <c r="E241" s="46" t="s">
        <v>455</v>
      </c>
      <c r="F241" s="7">
        <v>1</v>
      </c>
      <c r="G241" s="7" t="s">
        <v>456</v>
      </c>
      <c r="H241" s="10">
        <v>0</v>
      </c>
      <c r="I241" s="10">
        <v>0</v>
      </c>
      <c r="J241" s="56" t="s">
        <v>26</v>
      </c>
      <c r="K241" s="10">
        <v>0</v>
      </c>
      <c r="L241" s="10">
        <v>0</v>
      </c>
      <c r="M241" s="56" t="s">
        <v>26</v>
      </c>
      <c r="N241" s="10">
        <v>0</v>
      </c>
      <c r="O241" s="10">
        <v>0</v>
      </c>
      <c r="P241" s="56" t="s">
        <v>26</v>
      </c>
      <c r="Q241" s="10">
        <v>0</v>
      </c>
      <c r="R241" s="10">
        <v>0</v>
      </c>
      <c r="S241" s="56" t="s">
        <v>26</v>
      </c>
      <c r="T241" s="152">
        <v>0</v>
      </c>
      <c r="U241" s="163">
        <v>0</v>
      </c>
      <c r="V241" s="168" t="s">
        <v>26</v>
      </c>
      <c r="W241" s="163">
        <v>0</v>
      </c>
      <c r="X241" s="163">
        <v>0</v>
      </c>
      <c r="Y241" s="168" t="s">
        <v>26</v>
      </c>
      <c r="Z241" s="143"/>
      <c r="AA241" s="143"/>
      <c r="AB241" s="143"/>
      <c r="AC241" s="143"/>
      <c r="AD241" s="143"/>
      <c r="AE241" s="143"/>
      <c r="AF241" s="143"/>
      <c r="AG241" s="143"/>
      <c r="AH241" s="143"/>
      <c r="AI241" s="143"/>
      <c r="AJ241" s="143"/>
      <c r="AK241" s="143"/>
      <c r="AL241" s="7">
        <f t="shared" si="36"/>
        <v>0</v>
      </c>
      <c r="AM241" s="7">
        <f t="shared" si="39"/>
        <v>0</v>
      </c>
      <c r="AN241" s="18" t="e">
        <f t="shared" si="37"/>
        <v>#DIV/0!</v>
      </c>
      <c r="AO241" s="18">
        <f t="shared" si="38"/>
        <v>0</v>
      </c>
      <c r="AP241" s="7" t="s">
        <v>2094</v>
      </c>
    </row>
    <row r="242" spans="1:42" ht="15.75" hidden="1" customHeight="1" x14ac:dyDescent="0.25">
      <c r="A242" s="7">
        <v>256</v>
      </c>
      <c r="B242" s="7" t="s">
        <v>443</v>
      </c>
      <c r="C242" s="7" t="s">
        <v>454</v>
      </c>
      <c r="D242" s="7" t="s">
        <v>16</v>
      </c>
      <c r="E242" s="46" t="s">
        <v>457</v>
      </c>
      <c r="F242" s="7">
        <v>1</v>
      </c>
      <c r="G242" s="7" t="s">
        <v>458</v>
      </c>
      <c r="H242" s="10">
        <v>0</v>
      </c>
      <c r="I242" s="10">
        <v>0</v>
      </c>
      <c r="J242" s="56" t="s">
        <v>26</v>
      </c>
      <c r="K242" s="10">
        <v>0</v>
      </c>
      <c r="L242" s="10">
        <v>0</v>
      </c>
      <c r="M242" s="56" t="s">
        <v>26</v>
      </c>
      <c r="N242" s="7">
        <v>0</v>
      </c>
      <c r="O242" s="10">
        <v>1</v>
      </c>
      <c r="P242" s="53" t="s">
        <v>1283</v>
      </c>
      <c r="Q242" s="10">
        <v>0</v>
      </c>
      <c r="R242" s="10">
        <v>0</v>
      </c>
      <c r="S242" s="56" t="s">
        <v>26</v>
      </c>
      <c r="T242" s="152">
        <v>0</v>
      </c>
      <c r="U242" s="163">
        <v>0</v>
      </c>
      <c r="V242" s="168" t="s">
        <v>26</v>
      </c>
      <c r="W242" s="164">
        <v>1</v>
      </c>
      <c r="X242" s="163">
        <v>0</v>
      </c>
      <c r="Y242" s="168" t="s">
        <v>26</v>
      </c>
      <c r="Z242" s="143"/>
      <c r="AA242" s="143"/>
      <c r="AB242" s="143"/>
      <c r="AC242" s="143"/>
      <c r="AD242" s="143"/>
      <c r="AE242" s="143"/>
      <c r="AF242" s="143"/>
      <c r="AG242" s="143"/>
      <c r="AH242" s="143"/>
      <c r="AI242" s="143"/>
      <c r="AJ242" s="143"/>
      <c r="AK242" s="143"/>
      <c r="AL242" s="7">
        <f t="shared" si="36"/>
        <v>1</v>
      </c>
      <c r="AM242" s="7">
        <f t="shared" si="39"/>
        <v>1</v>
      </c>
      <c r="AN242" s="18">
        <f t="shared" si="37"/>
        <v>1</v>
      </c>
      <c r="AO242" s="18">
        <f t="shared" si="38"/>
        <v>1</v>
      </c>
      <c r="AP242" s="7" t="s">
        <v>2096</v>
      </c>
    </row>
    <row r="243" spans="1:42" ht="15.75" hidden="1" customHeight="1" x14ac:dyDescent="0.25">
      <c r="A243" s="7">
        <v>257</v>
      </c>
      <c r="B243" s="7" t="s">
        <v>443</v>
      </c>
      <c r="C243" s="7" t="s">
        <v>454</v>
      </c>
      <c r="D243" s="7" t="s">
        <v>16</v>
      </c>
      <c r="E243" s="46" t="s">
        <v>459</v>
      </c>
      <c r="F243" s="7">
        <v>1</v>
      </c>
      <c r="G243" s="7" t="s">
        <v>460</v>
      </c>
      <c r="H243" s="10">
        <v>0</v>
      </c>
      <c r="I243" s="10">
        <v>0</v>
      </c>
      <c r="J243" s="56" t="s">
        <v>26</v>
      </c>
      <c r="K243" s="10">
        <v>0</v>
      </c>
      <c r="L243" s="10">
        <v>0</v>
      </c>
      <c r="M243" s="56" t="s">
        <v>26</v>
      </c>
      <c r="N243" s="10">
        <v>0</v>
      </c>
      <c r="O243" s="10">
        <v>0</v>
      </c>
      <c r="P243" s="56" t="s">
        <v>26</v>
      </c>
      <c r="Q243" s="10">
        <v>0</v>
      </c>
      <c r="R243" s="10">
        <v>0</v>
      </c>
      <c r="S243" s="56" t="s">
        <v>26</v>
      </c>
      <c r="T243" s="152">
        <v>0</v>
      </c>
      <c r="U243" s="163">
        <v>0</v>
      </c>
      <c r="V243" s="168" t="s">
        <v>26</v>
      </c>
      <c r="W243" s="163">
        <v>0</v>
      </c>
      <c r="X243" s="163">
        <v>0</v>
      </c>
      <c r="Y243" s="168" t="s">
        <v>26</v>
      </c>
      <c r="Z243" s="143"/>
      <c r="AA243" s="143"/>
      <c r="AB243" s="143"/>
      <c r="AC243" s="143"/>
      <c r="AD243" s="143"/>
      <c r="AE243" s="143"/>
      <c r="AF243" s="143"/>
      <c r="AG243" s="143"/>
      <c r="AH243" s="143"/>
      <c r="AI243" s="143"/>
      <c r="AJ243" s="143"/>
      <c r="AK243" s="143"/>
      <c r="AL243" s="7">
        <f t="shared" si="36"/>
        <v>0</v>
      </c>
      <c r="AM243" s="7">
        <f t="shared" si="39"/>
        <v>0</v>
      </c>
      <c r="AN243" s="18" t="e">
        <f t="shared" si="37"/>
        <v>#DIV/0!</v>
      </c>
      <c r="AO243" s="18">
        <f t="shared" si="38"/>
        <v>0</v>
      </c>
      <c r="AP243" s="7" t="s">
        <v>2094</v>
      </c>
    </row>
    <row r="244" spans="1:42" ht="15.75" hidden="1" customHeight="1" x14ac:dyDescent="0.25">
      <c r="A244" s="7">
        <v>258</v>
      </c>
      <c r="B244" s="7" t="s">
        <v>443</v>
      </c>
      <c r="C244" s="7" t="s">
        <v>454</v>
      </c>
      <c r="D244" s="7" t="s">
        <v>16</v>
      </c>
      <c r="E244" s="46" t="s">
        <v>461</v>
      </c>
      <c r="F244" s="7">
        <v>1</v>
      </c>
      <c r="G244" s="7" t="s">
        <v>460</v>
      </c>
      <c r="H244" s="10">
        <v>0</v>
      </c>
      <c r="I244" s="10">
        <v>0</v>
      </c>
      <c r="J244" s="56" t="s">
        <v>26</v>
      </c>
      <c r="K244" s="10">
        <v>0</v>
      </c>
      <c r="L244" s="10">
        <v>0</v>
      </c>
      <c r="M244" s="56" t="s">
        <v>26</v>
      </c>
      <c r="N244" s="10">
        <v>0</v>
      </c>
      <c r="O244" s="10">
        <v>0</v>
      </c>
      <c r="P244" s="56" t="s">
        <v>26</v>
      </c>
      <c r="Q244" s="10">
        <v>0</v>
      </c>
      <c r="R244" s="10">
        <v>0</v>
      </c>
      <c r="S244" s="56" t="s">
        <v>26</v>
      </c>
      <c r="T244" s="152">
        <v>0</v>
      </c>
      <c r="U244" s="163">
        <v>0</v>
      </c>
      <c r="V244" s="168" t="s">
        <v>26</v>
      </c>
      <c r="W244" s="163">
        <v>0</v>
      </c>
      <c r="X244" s="163">
        <v>0</v>
      </c>
      <c r="Y244" s="193" t="s">
        <v>26</v>
      </c>
      <c r="Z244" s="143"/>
      <c r="AA244" s="143"/>
      <c r="AB244" s="143"/>
      <c r="AC244" s="143"/>
      <c r="AD244" s="143"/>
      <c r="AE244" s="143"/>
      <c r="AF244" s="143"/>
      <c r="AG244" s="143"/>
      <c r="AH244" s="143"/>
      <c r="AI244" s="143"/>
      <c r="AJ244" s="143"/>
      <c r="AK244" s="143"/>
      <c r="AL244" s="7">
        <f t="shared" si="36"/>
        <v>0</v>
      </c>
      <c r="AM244" s="7">
        <f t="shared" si="39"/>
        <v>0</v>
      </c>
      <c r="AN244" s="18" t="e">
        <f t="shared" si="37"/>
        <v>#DIV/0!</v>
      </c>
      <c r="AO244" s="18">
        <f t="shared" si="38"/>
        <v>0</v>
      </c>
      <c r="AP244" s="7" t="s">
        <v>2094</v>
      </c>
    </row>
    <row r="245" spans="1:42" ht="15.75" hidden="1" customHeight="1" x14ac:dyDescent="0.25">
      <c r="A245" s="7">
        <v>259</v>
      </c>
      <c r="B245" s="7" t="s">
        <v>443</v>
      </c>
      <c r="C245" s="7" t="s">
        <v>454</v>
      </c>
      <c r="D245" s="7" t="s">
        <v>16</v>
      </c>
      <c r="E245" s="46" t="s">
        <v>462</v>
      </c>
      <c r="F245" s="7">
        <v>9</v>
      </c>
      <c r="G245" s="7" t="s">
        <v>298</v>
      </c>
      <c r="H245" s="10">
        <v>0</v>
      </c>
      <c r="I245" s="10">
        <v>0</v>
      </c>
      <c r="J245" s="56" t="s">
        <v>26</v>
      </c>
      <c r="K245" s="7">
        <v>1</v>
      </c>
      <c r="L245" s="10">
        <v>1</v>
      </c>
      <c r="M245" s="53" t="s">
        <v>1657</v>
      </c>
      <c r="N245" s="30">
        <v>0</v>
      </c>
      <c r="O245" s="10">
        <v>2</v>
      </c>
      <c r="P245" s="53" t="s">
        <v>1284</v>
      </c>
      <c r="Q245" s="31">
        <v>1</v>
      </c>
      <c r="R245" s="31">
        <v>1</v>
      </c>
      <c r="S245" s="53" t="s">
        <v>1526</v>
      </c>
      <c r="T245" s="152">
        <v>0</v>
      </c>
      <c r="U245" s="163">
        <v>0</v>
      </c>
      <c r="V245" s="168" t="s">
        <v>26</v>
      </c>
      <c r="W245" s="164">
        <v>1</v>
      </c>
      <c r="X245" s="164">
        <v>1</v>
      </c>
      <c r="Y245" s="190" t="s">
        <v>1963</v>
      </c>
      <c r="Z245" s="145"/>
      <c r="AA245" s="145"/>
      <c r="AB245" s="145"/>
      <c r="AC245" s="145"/>
      <c r="AD245" s="145"/>
      <c r="AE245" s="145"/>
      <c r="AF245" s="145"/>
      <c r="AG245" s="145"/>
      <c r="AH245" s="145"/>
      <c r="AI245" s="145"/>
      <c r="AJ245" s="145"/>
      <c r="AK245" s="145"/>
      <c r="AL245" s="7">
        <f t="shared" si="36"/>
        <v>3</v>
      </c>
      <c r="AM245" s="7">
        <f t="shared" si="39"/>
        <v>5</v>
      </c>
      <c r="AN245" s="18">
        <f t="shared" si="37"/>
        <v>0.6</v>
      </c>
      <c r="AO245" s="18">
        <f t="shared" si="38"/>
        <v>0.33333333333333331</v>
      </c>
      <c r="AP245" s="7" t="s">
        <v>2097</v>
      </c>
    </row>
    <row r="246" spans="1:42" ht="15.75" hidden="1" customHeight="1" x14ac:dyDescent="0.25">
      <c r="A246" s="7">
        <v>260</v>
      </c>
      <c r="B246" s="7" t="s">
        <v>443</v>
      </c>
      <c r="C246" s="7" t="s">
        <v>454</v>
      </c>
      <c r="D246" s="7" t="s">
        <v>16</v>
      </c>
      <c r="E246" s="46" t="s">
        <v>463</v>
      </c>
      <c r="F246" s="18">
        <v>1</v>
      </c>
      <c r="G246" s="7" t="s">
        <v>18</v>
      </c>
      <c r="H246" s="7">
        <v>19</v>
      </c>
      <c r="I246" s="7">
        <v>19</v>
      </c>
      <c r="J246" s="53" t="s">
        <v>464</v>
      </c>
      <c r="K246" s="7">
        <v>25</v>
      </c>
      <c r="L246" s="7">
        <v>25</v>
      </c>
      <c r="M246" s="53" t="s">
        <v>464</v>
      </c>
      <c r="N246" s="31">
        <v>46</v>
      </c>
      <c r="O246" s="7">
        <v>46</v>
      </c>
      <c r="P246" s="53" t="s">
        <v>1278</v>
      </c>
      <c r="Q246" s="31">
        <v>60</v>
      </c>
      <c r="R246" s="31">
        <v>60</v>
      </c>
      <c r="S246" s="53" t="s">
        <v>1527</v>
      </c>
      <c r="T246" s="156">
        <v>53</v>
      </c>
      <c r="U246" s="3">
        <v>53</v>
      </c>
      <c r="V246" s="138" t="s">
        <v>1527</v>
      </c>
      <c r="W246" s="164">
        <v>27</v>
      </c>
      <c r="X246" s="164">
        <v>27</v>
      </c>
      <c r="Y246" s="187" t="s">
        <v>1527</v>
      </c>
      <c r="Z246" s="145"/>
      <c r="AA246" s="145"/>
      <c r="AB246" s="145"/>
      <c r="AC246" s="145"/>
      <c r="AD246" s="145"/>
      <c r="AE246" s="145"/>
      <c r="AF246" s="145"/>
      <c r="AG246" s="145"/>
      <c r="AH246" s="145"/>
      <c r="AI246" s="145"/>
      <c r="AJ246" s="145"/>
      <c r="AK246" s="145"/>
      <c r="AL246" s="7">
        <f t="shared" si="36"/>
        <v>230</v>
      </c>
      <c r="AM246" s="7">
        <f t="shared" si="39"/>
        <v>230</v>
      </c>
      <c r="AN246" s="18">
        <f>AL246/AM246</f>
        <v>1</v>
      </c>
      <c r="AO246" s="18">
        <f>+AN246/F246</f>
        <v>1</v>
      </c>
      <c r="AP246" s="7" t="s">
        <v>2096</v>
      </c>
    </row>
    <row r="247" spans="1:42" ht="15.75" hidden="1" customHeight="1" x14ac:dyDescent="0.25">
      <c r="A247" s="7">
        <v>261</v>
      </c>
      <c r="B247" s="7" t="s">
        <v>443</v>
      </c>
      <c r="C247" s="7" t="s">
        <v>454</v>
      </c>
      <c r="D247" s="7" t="s">
        <v>16</v>
      </c>
      <c r="E247" s="46" t="s">
        <v>465</v>
      </c>
      <c r="F247" s="18">
        <v>1</v>
      </c>
      <c r="G247" s="7" t="s">
        <v>18</v>
      </c>
      <c r="H247" s="7">
        <v>35</v>
      </c>
      <c r="I247" s="7">
        <v>35</v>
      </c>
      <c r="J247" s="53" t="s">
        <v>466</v>
      </c>
      <c r="K247" s="7">
        <v>24</v>
      </c>
      <c r="L247" s="7">
        <v>24</v>
      </c>
      <c r="M247" s="53" t="s">
        <v>466</v>
      </c>
      <c r="N247" s="29">
        <v>27</v>
      </c>
      <c r="O247" s="7">
        <v>27</v>
      </c>
      <c r="P247" s="53" t="s">
        <v>1279</v>
      </c>
      <c r="Q247" s="29">
        <v>24</v>
      </c>
      <c r="R247" s="31">
        <v>24</v>
      </c>
      <c r="S247" s="48" t="s">
        <v>1528</v>
      </c>
      <c r="T247" s="156">
        <v>34</v>
      </c>
      <c r="U247" s="167">
        <v>34</v>
      </c>
      <c r="V247" s="138" t="s">
        <v>1528</v>
      </c>
      <c r="W247" s="164">
        <v>34</v>
      </c>
      <c r="X247" s="164">
        <v>34</v>
      </c>
      <c r="Y247" s="187" t="s">
        <v>1528</v>
      </c>
      <c r="Z247" s="145"/>
      <c r="AA247" s="145"/>
      <c r="AB247" s="145"/>
      <c r="AC247" s="145"/>
      <c r="AD247" s="145"/>
      <c r="AE247" s="145"/>
      <c r="AF247" s="145"/>
      <c r="AG247" s="145"/>
      <c r="AH247" s="145"/>
      <c r="AI247" s="145"/>
      <c r="AJ247" s="145"/>
      <c r="AK247" s="145"/>
      <c r="AL247" s="7">
        <f t="shared" si="36"/>
        <v>178</v>
      </c>
      <c r="AM247" s="7">
        <f t="shared" si="39"/>
        <v>178</v>
      </c>
      <c r="AN247" s="18">
        <f>AL247/AM247</f>
        <v>1</v>
      </c>
      <c r="AO247" s="18">
        <f>+AN247/F247</f>
        <v>1</v>
      </c>
      <c r="AP247" s="7" t="s">
        <v>2096</v>
      </c>
    </row>
    <row r="248" spans="1:42" ht="15.75" hidden="1" customHeight="1" x14ac:dyDescent="0.25">
      <c r="A248" s="7">
        <v>262</v>
      </c>
      <c r="B248" s="7" t="s">
        <v>443</v>
      </c>
      <c r="C248" s="7" t="s">
        <v>454</v>
      </c>
      <c r="D248" s="7" t="s">
        <v>16</v>
      </c>
      <c r="E248" s="46" t="s">
        <v>467</v>
      </c>
      <c r="F248" s="7">
        <v>240000</v>
      </c>
      <c r="G248" s="7" t="s">
        <v>449</v>
      </c>
      <c r="H248" s="7">
        <v>39990</v>
      </c>
      <c r="I248" s="10">
        <v>20000</v>
      </c>
      <c r="J248" s="53" t="s">
        <v>468</v>
      </c>
      <c r="K248" s="7">
        <v>35540</v>
      </c>
      <c r="L248" s="10">
        <v>20000</v>
      </c>
      <c r="M248" s="57" t="s">
        <v>468</v>
      </c>
      <c r="N248" s="29">
        <v>49250</v>
      </c>
      <c r="O248" s="10">
        <v>20000</v>
      </c>
      <c r="P248" s="58"/>
      <c r="Q248" s="29">
        <v>56321</v>
      </c>
      <c r="R248" s="31">
        <v>20000</v>
      </c>
      <c r="S248" s="53" t="s">
        <v>1529</v>
      </c>
      <c r="T248" s="157">
        <v>118263</v>
      </c>
      <c r="U248" s="167">
        <v>20000</v>
      </c>
      <c r="V248" s="138" t="s">
        <v>1529</v>
      </c>
      <c r="W248" s="175">
        <v>145430</v>
      </c>
      <c r="X248" s="182">
        <v>20000</v>
      </c>
      <c r="Y248" s="187" t="s">
        <v>1529</v>
      </c>
      <c r="Z248" s="145"/>
      <c r="AA248" s="145"/>
      <c r="AB248" s="145"/>
      <c r="AC248" s="145"/>
      <c r="AD248" s="145"/>
      <c r="AE248" s="145"/>
      <c r="AF248" s="145"/>
      <c r="AG248" s="145"/>
      <c r="AH248" s="145"/>
      <c r="AI248" s="145"/>
      <c r="AJ248" s="145"/>
      <c r="AK248" s="145"/>
      <c r="AL248" s="7">
        <f t="shared" si="36"/>
        <v>444794</v>
      </c>
      <c r="AM248" s="7">
        <f t="shared" si="39"/>
        <v>120000</v>
      </c>
      <c r="AN248" s="18">
        <f t="shared" ref="AN248:AN278" si="40">+AL248/AM248</f>
        <v>3.7066166666666667</v>
      </c>
      <c r="AO248" s="18">
        <f t="shared" ref="AO248:AO278" si="41">+AL248/F248</f>
        <v>1.8533083333333333</v>
      </c>
      <c r="AP248" s="7" t="s">
        <v>2096</v>
      </c>
    </row>
    <row r="249" spans="1:42" ht="15.75" hidden="1" customHeight="1" x14ac:dyDescent="0.25">
      <c r="A249" s="7">
        <v>263</v>
      </c>
      <c r="B249" s="7" t="s">
        <v>443</v>
      </c>
      <c r="C249" s="7" t="s">
        <v>469</v>
      </c>
      <c r="D249" s="7" t="s">
        <v>16</v>
      </c>
      <c r="E249" s="46" t="s">
        <v>470</v>
      </c>
      <c r="F249" s="7">
        <v>192000</v>
      </c>
      <c r="G249" s="7" t="s">
        <v>449</v>
      </c>
      <c r="H249" s="17" t="s">
        <v>1605</v>
      </c>
      <c r="I249" s="10">
        <v>16000</v>
      </c>
      <c r="J249" s="47" t="s">
        <v>1530</v>
      </c>
      <c r="K249" s="17" t="s">
        <v>1605</v>
      </c>
      <c r="L249" s="10">
        <v>16000</v>
      </c>
      <c r="M249" s="47" t="s">
        <v>1530</v>
      </c>
      <c r="N249" s="17" t="s">
        <v>1605</v>
      </c>
      <c r="O249" s="10">
        <v>16000</v>
      </c>
      <c r="P249" s="47" t="s">
        <v>1530</v>
      </c>
      <c r="Q249" s="17" t="s">
        <v>1605</v>
      </c>
      <c r="R249" s="20">
        <v>16000</v>
      </c>
      <c r="S249" s="47" t="s">
        <v>1530</v>
      </c>
      <c r="T249" s="160" t="s">
        <v>1605</v>
      </c>
      <c r="U249" s="44">
        <v>16000</v>
      </c>
      <c r="V249" s="55" t="s">
        <v>1530</v>
      </c>
      <c r="W249" s="96" t="s">
        <v>1605</v>
      </c>
      <c r="X249" s="93">
        <v>16000</v>
      </c>
      <c r="Y249" s="191" t="s">
        <v>1530</v>
      </c>
      <c r="Z249" s="145"/>
      <c r="AA249" s="145"/>
      <c r="AB249" s="145"/>
      <c r="AC249" s="145"/>
      <c r="AD249" s="145"/>
      <c r="AE249" s="145"/>
      <c r="AF249" s="145"/>
      <c r="AG249" s="145"/>
      <c r="AH249" s="145"/>
      <c r="AI249" s="145"/>
      <c r="AJ249" s="145"/>
      <c r="AK249" s="145"/>
      <c r="AL249" s="7" t="e">
        <f t="shared" si="36"/>
        <v>#VALUE!</v>
      </c>
      <c r="AM249" s="20">
        <f t="shared" si="39"/>
        <v>96000</v>
      </c>
      <c r="AN249" s="18" t="e">
        <f t="shared" si="40"/>
        <v>#VALUE!</v>
      </c>
      <c r="AO249" s="18" t="e">
        <f t="shared" si="41"/>
        <v>#VALUE!</v>
      </c>
      <c r="AP249" s="7" t="s">
        <v>2098</v>
      </c>
    </row>
    <row r="250" spans="1:42" ht="15.75" hidden="1" customHeight="1" x14ac:dyDescent="0.25">
      <c r="A250" s="7">
        <v>264</v>
      </c>
      <c r="B250" s="7" t="s">
        <v>443</v>
      </c>
      <c r="C250" s="7" t="s">
        <v>469</v>
      </c>
      <c r="D250" s="7" t="s">
        <v>16</v>
      </c>
      <c r="E250" s="46" t="s">
        <v>471</v>
      </c>
      <c r="F250" s="7">
        <v>66000</v>
      </c>
      <c r="G250" s="7" t="s">
        <v>449</v>
      </c>
      <c r="H250" s="17" t="s">
        <v>1605</v>
      </c>
      <c r="I250" s="10">
        <v>5500</v>
      </c>
      <c r="J250" s="47" t="s">
        <v>1530</v>
      </c>
      <c r="K250" s="17" t="s">
        <v>1605</v>
      </c>
      <c r="L250" s="10">
        <v>5500</v>
      </c>
      <c r="M250" s="47" t="s">
        <v>1530</v>
      </c>
      <c r="N250" s="17" t="s">
        <v>1605</v>
      </c>
      <c r="O250" s="10">
        <v>5500</v>
      </c>
      <c r="P250" s="47" t="s">
        <v>1530</v>
      </c>
      <c r="Q250" s="17" t="s">
        <v>1605</v>
      </c>
      <c r="R250" s="20">
        <v>5500</v>
      </c>
      <c r="S250" s="47" t="s">
        <v>1530</v>
      </c>
      <c r="T250" s="160" t="s">
        <v>1605</v>
      </c>
      <c r="U250" s="44">
        <v>5500</v>
      </c>
      <c r="V250" s="55" t="s">
        <v>1530</v>
      </c>
      <c r="W250" s="96" t="s">
        <v>1605</v>
      </c>
      <c r="X250" s="93">
        <v>5500</v>
      </c>
      <c r="Y250" s="191" t="s">
        <v>1530</v>
      </c>
      <c r="Z250" s="145"/>
      <c r="AA250" s="145"/>
      <c r="AB250" s="145"/>
      <c r="AC250" s="145"/>
      <c r="AD250" s="145"/>
      <c r="AE250" s="145"/>
      <c r="AF250" s="145"/>
      <c r="AG250" s="145"/>
      <c r="AH250" s="145"/>
      <c r="AI250" s="145"/>
      <c r="AJ250" s="145"/>
      <c r="AK250" s="145"/>
      <c r="AL250" s="7" t="e">
        <f t="shared" si="36"/>
        <v>#VALUE!</v>
      </c>
      <c r="AM250" s="20">
        <f t="shared" si="39"/>
        <v>33000</v>
      </c>
      <c r="AN250" s="18" t="e">
        <f t="shared" si="40"/>
        <v>#VALUE!</v>
      </c>
      <c r="AO250" s="18" t="e">
        <f t="shared" si="41"/>
        <v>#VALUE!</v>
      </c>
      <c r="AP250" s="7" t="s">
        <v>2098</v>
      </c>
    </row>
    <row r="251" spans="1:42" ht="15.75" hidden="1" customHeight="1" x14ac:dyDescent="0.25">
      <c r="A251" s="7">
        <v>265</v>
      </c>
      <c r="B251" s="7" t="s">
        <v>443</v>
      </c>
      <c r="C251" s="7" t="s">
        <v>469</v>
      </c>
      <c r="D251" s="7" t="s">
        <v>16</v>
      </c>
      <c r="E251" s="46" t="s">
        <v>472</v>
      </c>
      <c r="F251" s="7">
        <v>48</v>
      </c>
      <c r="G251" s="7" t="s">
        <v>107</v>
      </c>
      <c r="H251" s="7">
        <v>4</v>
      </c>
      <c r="I251" s="10">
        <v>4</v>
      </c>
      <c r="J251" s="53" t="s">
        <v>473</v>
      </c>
      <c r="K251" s="7">
        <v>4</v>
      </c>
      <c r="L251" s="10">
        <v>4</v>
      </c>
      <c r="M251" s="53" t="s">
        <v>473</v>
      </c>
      <c r="N251" s="7">
        <v>5</v>
      </c>
      <c r="O251" s="10">
        <v>4</v>
      </c>
      <c r="P251" s="53" t="s">
        <v>1285</v>
      </c>
      <c r="Q251" s="7">
        <v>2</v>
      </c>
      <c r="R251" s="7">
        <v>4</v>
      </c>
      <c r="S251" s="53" t="s">
        <v>1531</v>
      </c>
      <c r="T251" s="155">
        <v>4</v>
      </c>
      <c r="U251" s="12">
        <v>4</v>
      </c>
      <c r="V251" s="138" t="s">
        <v>1531</v>
      </c>
      <c r="W251" s="164">
        <v>5</v>
      </c>
      <c r="X251" s="164">
        <v>4</v>
      </c>
      <c r="Y251" s="187" t="s">
        <v>1964</v>
      </c>
      <c r="Z251" s="145"/>
      <c r="AA251" s="145"/>
      <c r="AB251" s="145"/>
      <c r="AC251" s="145"/>
      <c r="AD251" s="145"/>
      <c r="AE251" s="145"/>
      <c r="AF251" s="145"/>
      <c r="AG251" s="145"/>
      <c r="AH251" s="145"/>
      <c r="AI251" s="145"/>
      <c r="AJ251" s="145"/>
      <c r="AK251" s="145"/>
      <c r="AL251" s="7">
        <f t="shared" si="36"/>
        <v>24</v>
      </c>
      <c r="AM251" s="7">
        <f t="shared" si="39"/>
        <v>24</v>
      </c>
      <c r="AN251" s="18">
        <f t="shared" si="40"/>
        <v>1</v>
      </c>
      <c r="AO251" s="18">
        <f t="shared" si="41"/>
        <v>0.5</v>
      </c>
      <c r="AP251" s="7" t="s">
        <v>2096</v>
      </c>
    </row>
    <row r="252" spans="1:42" ht="15.75" hidden="1" customHeight="1" x14ac:dyDescent="0.25">
      <c r="A252" s="7">
        <v>266</v>
      </c>
      <c r="B252" s="7" t="s">
        <v>443</v>
      </c>
      <c r="C252" s="7" t="s">
        <v>474</v>
      </c>
      <c r="D252" s="7" t="s">
        <v>16</v>
      </c>
      <c r="E252" s="46" t="s">
        <v>448</v>
      </c>
      <c r="F252" s="7">
        <v>8749703</v>
      </c>
      <c r="G252" s="7" t="s">
        <v>449</v>
      </c>
      <c r="H252" s="7">
        <v>336269</v>
      </c>
      <c r="I252" s="10">
        <v>764111</v>
      </c>
      <c r="J252" s="53" t="s">
        <v>475</v>
      </c>
      <c r="K252" s="7">
        <v>193398</v>
      </c>
      <c r="L252" s="10">
        <v>675266</v>
      </c>
      <c r="M252" s="53" t="s">
        <v>475</v>
      </c>
      <c r="N252" s="7">
        <v>34445</v>
      </c>
      <c r="O252" s="10">
        <v>665138</v>
      </c>
      <c r="P252" s="53" t="s">
        <v>1286</v>
      </c>
      <c r="Q252" s="20">
        <v>138515</v>
      </c>
      <c r="R252" s="20">
        <v>678719</v>
      </c>
      <c r="S252" s="53" t="s">
        <v>1286</v>
      </c>
      <c r="T252" s="161">
        <v>196355</v>
      </c>
      <c r="U252" s="166">
        <v>785420</v>
      </c>
      <c r="V252" s="138" t="s">
        <v>1286</v>
      </c>
      <c r="W252" s="164">
        <v>181747</v>
      </c>
      <c r="X252" s="164">
        <v>776522</v>
      </c>
      <c r="Y252" s="187" t="s">
        <v>1286</v>
      </c>
      <c r="Z252" s="145"/>
      <c r="AA252" s="145"/>
      <c r="AB252" s="145"/>
      <c r="AC252" s="145"/>
      <c r="AD252" s="145"/>
      <c r="AE252" s="145"/>
      <c r="AF252" s="145"/>
      <c r="AG252" s="145"/>
      <c r="AH252" s="145"/>
      <c r="AI252" s="145"/>
      <c r="AJ252" s="145"/>
      <c r="AK252" s="145"/>
      <c r="AL252" s="20">
        <f t="shared" si="36"/>
        <v>1080729</v>
      </c>
      <c r="AM252" s="20">
        <f t="shared" si="39"/>
        <v>4345176</v>
      </c>
      <c r="AN252" s="18">
        <f t="shared" si="40"/>
        <v>0.24871926936906583</v>
      </c>
      <c r="AO252" s="18">
        <f t="shared" si="41"/>
        <v>0.123516078202883</v>
      </c>
      <c r="AP252" s="7" t="s">
        <v>2098</v>
      </c>
    </row>
    <row r="253" spans="1:42" ht="15.75" hidden="1" customHeight="1" x14ac:dyDescent="0.25">
      <c r="A253" s="7">
        <v>267</v>
      </c>
      <c r="B253" s="7" t="s">
        <v>443</v>
      </c>
      <c r="C253" s="7" t="s">
        <v>474</v>
      </c>
      <c r="D253" s="7" t="s">
        <v>16</v>
      </c>
      <c r="E253" s="46" t="s">
        <v>476</v>
      </c>
      <c r="F253" s="7">
        <v>1234</v>
      </c>
      <c r="G253" s="7" t="s">
        <v>477</v>
      </c>
      <c r="H253" s="7">
        <v>104</v>
      </c>
      <c r="I253" s="10">
        <v>104</v>
      </c>
      <c r="J253" s="53" t="s">
        <v>478</v>
      </c>
      <c r="K253" s="7">
        <v>96</v>
      </c>
      <c r="L253" s="10">
        <v>96</v>
      </c>
      <c r="M253" s="53" t="s">
        <v>478</v>
      </c>
      <c r="N253" s="7">
        <v>104</v>
      </c>
      <c r="O253" s="10">
        <v>108</v>
      </c>
      <c r="P253" s="53" t="s">
        <v>1287</v>
      </c>
      <c r="Q253" s="20">
        <v>108</v>
      </c>
      <c r="R253" s="20">
        <v>104</v>
      </c>
      <c r="S253" s="53" t="s">
        <v>1287</v>
      </c>
      <c r="T253" s="161">
        <v>96</v>
      </c>
      <c r="U253" s="166">
        <v>96</v>
      </c>
      <c r="V253" s="138" t="s">
        <v>1287</v>
      </c>
      <c r="W253" s="164">
        <v>104</v>
      </c>
      <c r="X253" s="164">
        <v>104</v>
      </c>
      <c r="Y253" s="187" t="s">
        <v>1287</v>
      </c>
      <c r="Z253" s="145"/>
      <c r="AA253" s="145"/>
      <c r="AB253" s="145"/>
      <c r="AC253" s="145"/>
      <c r="AD253" s="145"/>
      <c r="AE253" s="145"/>
      <c r="AF253" s="145"/>
      <c r="AG253" s="145"/>
      <c r="AH253" s="145"/>
      <c r="AI253" s="145"/>
      <c r="AJ253" s="145"/>
      <c r="AK253" s="145"/>
      <c r="AL253" s="7">
        <f t="shared" si="36"/>
        <v>612</v>
      </c>
      <c r="AM253" s="7">
        <f t="shared" si="39"/>
        <v>612</v>
      </c>
      <c r="AN253" s="18">
        <f t="shared" si="40"/>
        <v>1</v>
      </c>
      <c r="AO253" s="18">
        <f t="shared" si="41"/>
        <v>0.49594813614262562</v>
      </c>
      <c r="AP253" s="7" t="s">
        <v>2096</v>
      </c>
    </row>
    <row r="254" spans="1:42" ht="15.75" hidden="1" customHeight="1" x14ac:dyDescent="0.25">
      <c r="A254" s="7">
        <v>268</v>
      </c>
      <c r="B254" s="7" t="s">
        <v>443</v>
      </c>
      <c r="C254" s="7" t="s">
        <v>474</v>
      </c>
      <c r="D254" s="7" t="s">
        <v>16</v>
      </c>
      <c r="E254" s="46" t="s">
        <v>479</v>
      </c>
      <c r="F254" s="7">
        <v>629300</v>
      </c>
      <c r="G254" s="7" t="s">
        <v>480</v>
      </c>
      <c r="H254" s="7">
        <v>42</v>
      </c>
      <c r="I254" s="10">
        <v>56400</v>
      </c>
      <c r="J254" s="53" t="s">
        <v>481</v>
      </c>
      <c r="K254" s="7">
        <v>6763</v>
      </c>
      <c r="L254" s="10">
        <v>57200</v>
      </c>
      <c r="M254" s="53" t="s">
        <v>481</v>
      </c>
      <c r="N254" s="7">
        <v>6351.02</v>
      </c>
      <c r="O254" s="10">
        <v>50950</v>
      </c>
      <c r="P254" s="53" t="s">
        <v>1288</v>
      </c>
      <c r="Q254" s="20">
        <v>30</v>
      </c>
      <c r="R254" s="20">
        <v>52150</v>
      </c>
      <c r="S254" s="53" t="s">
        <v>1288</v>
      </c>
      <c r="T254" s="32">
        <v>60</v>
      </c>
      <c r="U254" s="45">
        <v>51200</v>
      </c>
      <c r="V254" s="102" t="s">
        <v>1288</v>
      </c>
      <c r="W254" s="3">
        <v>30</v>
      </c>
      <c r="X254" s="3">
        <v>53900</v>
      </c>
      <c r="Y254" s="105" t="s">
        <v>1288</v>
      </c>
      <c r="AL254" s="20">
        <f t="shared" si="36"/>
        <v>13276.02</v>
      </c>
      <c r="AM254" s="20">
        <f t="shared" si="39"/>
        <v>321800</v>
      </c>
      <c r="AN254" s="18">
        <f t="shared" si="40"/>
        <v>4.1255500310752022E-2</v>
      </c>
      <c r="AO254" s="18">
        <f t="shared" si="41"/>
        <v>2.1096488161449229E-2</v>
      </c>
      <c r="AP254" s="7" t="s">
        <v>2098</v>
      </c>
    </row>
    <row r="255" spans="1:42" ht="15.75" hidden="1" customHeight="1" x14ac:dyDescent="0.25">
      <c r="A255" s="7">
        <v>269</v>
      </c>
      <c r="B255" s="7" t="s">
        <v>443</v>
      </c>
      <c r="C255" s="7" t="s">
        <v>474</v>
      </c>
      <c r="D255" s="7" t="s">
        <v>16</v>
      </c>
      <c r="E255" s="46" t="s">
        <v>482</v>
      </c>
      <c r="F255" s="7">
        <v>612</v>
      </c>
      <c r="G255" s="7" t="s">
        <v>483</v>
      </c>
      <c r="H255" s="7">
        <v>29</v>
      </c>
      <c r="I255" s="10">
        <v>52</v>
      </c>
      <c r="J255" s="53" t="s">
        <v>484</v>
      </c>
      <c r="K255" s="11">
        <v>19</v>
      </c>
      <c r="L255" s="10">
        <v>48</v>
      </c>
      <c r="M255" s="53" t="s">
        <v>484</v>
      </c>
      <c r="N255" s="7">
        <v>8</v>
      </c>
      <c r="O255" s="10">
        <v>52</v>
      </c>
      <c r="P255" s="53" t="s">
        <v>1289</v>
      </c>
      <c r="Q255" s="20">
        <v>21</v>
      </c>
      <c r="R255" s="20">
        <v>50</v>
      </c>
      <c r="S255" s="53" t="s">
        <v>1289</v>
      </c>
      <c r="T255" s="154">
        <v>24</v>
      </c>
      <c r="U255" s="45">
        <v>48</v>
      </c>
      <c r="V255" s="102" t="s">
        <v>1289</v>
      </c>
      <c r="W255" s="27">
        <v>25</v>
      </c>
      <c r="X255" s="3">
        <v>52</v>
      </c>
      <c r="Y255" s="105" t="s">
        <v>1289</v>
      </c>
      <c r="AL255" s="20">
        <f t="shared" si="36"/>
        <v>126</v>
      </c>
      <c r="AM255" s="20">
        <f t="shared" si="39"/>
        <v>302</v>
      </c>
      <c r="AN255" s="18">
        <f t="shared" si="40"/>
        <v>0.41721854304635764</v>
      </c>
      <c r="AO255" s="18">
        <f t="shared" si="41"/>
        <v>0.20588235294117646</v>
      </c>
      <c r="AP255" s="7" t="s">
        <v>2098</v>
      </c>
    </row>
    <row r="256" spans="1:42" ht="15.75" hidden="1" customHeight="1" x14ac:dyDescent="0.25">
      <c r="A256" s="7">
        <v>270</v>
      </c>
      <c r="B256" s="7" t="s">
        <v>443</v>
      </c>
      <c r="C256" s="7" t="s">
        <v>474</v>
      </c>
      <c r="D256" s="7" t="s">
        <v>16</v>
      </c>
      <c r="E256" s="46" t="s">
        <v>485</v>
      </c>
      <c r="F256" s="7">
        <v>13288.6</v>
      </c>
      <c r="G256" s="7" t="s">
        <v>486</v>
      </c>
      <c r="H256" s="7">
        <v>1133.8000000000002</v>
      </c>
      <c r="I256" s="10">
        <v>1133.8</v>
      </c>
      <c r="J256" s="53" t="s">
        <v>487</v>
      </c>
      <c r="K256" s="7">
        <v>957.80000000000018</v>
      </c>
      <c r="L256" s="10">
        <v>1046</v>
      </c>
      <c r="M256" s="53" t="s">
        <v>487</v>
      </c>
      <c r="N256" s="7">
        <v>1086.9000000000001</v>
      </c>
      <c r="O256" s="10">
        <v>1177.4000000000001</v>
      </c>
      <c r="P256" s="53" t="s">
        <v>1290</v>
      </c>
      <c r="Q256" s="20">
        <v>1042.7000000000003</v>
      </c>
      <c r="R256" s="20">
        <v>1088</v>
      </c>
      <c r="S256" s="53" t="s">
        <v>1290</v>
      </c>
      <c r="T256" s="32">
        <v>1000.3000000000002</v>
      </c>
      <c r="U256" s="166">
        <v>1043</v>
      </c>
      <c r="V256" s="102" t="s">
        <v>1290</v>
      </c>
      <c r="W256" s="3">
        <v>1086</v>
      </c>
      <c r="X256" s="164">
        <v>1132</v>
      </c>
      <c r="Y256" s="105" t="s">
        <v>1290</v>
      </c>
      <c r="AL256" s="7">
        <f t="shared" si="36"/>
        <v>6307.5000000000009</v>
      </c>
      <c r="AM256" s="7">
        <f t="shared" si="39"/>
        <v>6620.2000000000007</v>
      </c>
      <c r="AN256" s="18">
        <f t="shared" si="40"/>
        <v>0.95276577746895863</v>
      </c>
      <c r="AO256" s="18">
        <f t="shared" si="41"/>
        <v>0.47465496741567964</v>
      </c>
      <c r="AP256" s="7" t="s">
        <v>2096</v>
      </c>
    </row>
    <row r="257" spans="1:42" ht="15.75" hidden="1" customHeight="1" x14ac:dyDescent="0.25">
      <c r="A257" s="7">
        <v>271</v>
      </c>
      <c r="B257" s="7" t="s">
        <v>443</v>
      </c>
      <c r="C257" s="7" t="s">
        <v>474</v>
      </c>
      <c r="D257" s="7" t="s">
        <v>16</v>
      </c>
      <c r="E257" s="46" t="s">
        <v>488</v>
      </c>
      <c r="F257" s="7">
        <v>2188.8000000000002</v>
      </c>
      <c r="G257" s="7" t="s">
        <v>486</v>
      </c>
      <c r="H257" s="7">
        <v>186.29999999999993</v>
      </c>
      <c r="I257" s="10">
        <v>187.2</v>
      </c>
      <c r="J257" s="53" t="s">
        <v>489</v>
      </c>
      <c r="K257" s="7">
        <v>156.79999999999998</v>
      </c>
      <c r="L257" s="10">
        <v>172.8</v>
      </c>
      <c r="M257" s="53" t="s">
        <v>489</v>
      </c>
      <c r="N257" s="7">
        <v>186.99</v>
      </c>
      <c r="O257" s="10">
        <v>194.4</v>
      </c>
      <c r="P257" s="53" t="s">
        <v>1291</v>
      </c>
      <c r="Q257" s="20">
        <v>189.79999999999998</v>
      </c>
      <c r="R257" s="20">
        <v>180</v>
      </c>
      <c r="S257" s="53" t="s">
        <v>1291</v>
      </c>
      <c r="T257" s="32">
        <v>169.44999999999996</v>
      </c>
      <c r="U257" s="166">
        <v>172.8</v>
      </c>
      <c r="V257" s="102" t="s">
        <v>1291</v>
      </c>
      <c r="W257" s="3">
        <v>170.85</v>
      </c>
      <c r="X257" s="3">
        <v>187</v>
      </c>
      <c r="Y257" s="105" t="s">
        <v>1291</v>
      </c>
      <c r="AL257" s="7">
        <f t="shared" si="36"/>
        <v>1060.1899999999998</v>
      </c>
      <c r="AM257" s="7">
        <f t="shared" si="39"/>
        <v>1094.2</v>
      </c>
      <c r="AN257" s="18">
        <f t="shared" si="40"/>
        <v>0.96891793090842604</v>
      </c>
      <c r="AO257" s="18">
        <f t="shared" si="41"/>
        <v>0.48437043128654961</v>
      </c>
      <c r="AP257" s="7" t="s">
        <v>2096</v>
      </c>
    </row>
    <row r="258" spans="1:42" ht="15.75" hidden="1" customHeight="1" x14ac:dyDescent="0.25">
      <c r="A258" s="7">
        <v>272</v>
      </c>
      <c r="B258" s="7" t="s">
        <v>443</v>
      </c>
      <c r="C258" s="7" t="s">
        <v>490</v>
      </c>
      <c r="D258" s="7" t="s">
        <v>16</v>
      </c>
      <c r="E258" s="46" t="s">
        <v>448</v>
      </c>
      <c r="F258" s="7">
        <v>3062076</v>
      </c>
      <c r="G258" s="7" t="s">
        <v>449</v>
      </c>
      <c r="H258" s="7">
        <v>251729</v>
      </c>
      <c r="I258" s="10">
        <v>208657</v>
      </c>
      <c r="J258" s="53" t="s">
        <v>491</v>
      </c>
      <c r="K258" s="7">
        <v>260616</v>
      </c>
      <c r="L258" s="10">
        <v>294485</v>
      </c>
      <c r="M258" s="53" t="s">
        <v>491</v>
      </c>
      <c r="N258" s="7">
        <v>322866</v>
      </c>
      <c r="O258" s="10">
        <v>310662</v>
      </c>
      <c r="P258" s="53" t="s">
        <v>1292</v>
      </c>
      <c r="Q258" s="20">
        <v>384617</v>
      </c>
      <c r="R258" s="20">
        <v>353111</v>
      </c>
      <c r="S258" s="53" t="s">
        <v>1292</v>
      </c>
      <c r="T258" s="154">
        <v>360378</v>
      </c>
      <c r="U258" s="20">
        <v>359638</v>
      </c>
      <c r="V258" s="102" t="s">
        <v>1292</v>
      </c>
      <c r="W258" s="178">
        <v>497300</v>
      </c>
      <c r="X258" s="78">
        <v>370778</v>
      </c>
      <c r="Y258" s="105" t="s">
        <v>1292</v>
      </c>
      <c r="AL258" s="7">
        <f t="shared" si="36"/>
        <v>2077506</v>
      </c>
      <c r="AM258" s="7">
        <f t="shared" si="39"/>
        <v>1897331</v>
      </c>
      <c r="AN258" s="18">
        <f t="shared" si="40"/>
        <v>1.094962344472314</v>
      </c>
      <c r="AO258" s="18">
        <f t="shared" si="41"/>
        <v>0.67846323866553282</v>
      </c>
      <c r="AP258" s="7" t="s">
        <v>2096</v>
      </c>
    </row>
    <row r="259" spans="1:42" ht="15.75" hidden="1" customHeight="1" x14ac:dyDescent="0.25">
      <c r="A259" s="7">
        <v>273</v>
      </c>
      <c r="B259" s="7" t="s">
        <v>443</v>
      </c>
      <c r="C259" s="7" t="s">
        <v>490</v>
      </c>
      <c r="D259" s="7" t="s">
        <v>16</v>
      </c>
      <c r="E259" s="46" t="s">
        <v>488</v>
      </c>
      <c r="F259" s="7">
        <v>359.79999999999995</v>
      </c>
      <c r="G259" s="7" t="s">
        <v>486</v>
      </c>
      <c r="H259" s="7">
        <v>72.09999999999998</v>
      </c>
      <c r="I259" s="10">
        <v>25</v>
      </c>
      <c r="J259" s="53" t="s">
        <v>492</v>
      </c>
      <c r="K259" s="7">
        <v>85.75</v>
      </c>
      <c r="L259" s="10">
        <v>31</v>
      </c>
      <c r="M259" s="53" t="s">
        <v>492</v>
      </c>
      <c r="N259" s="7">
        <v>115.60999999999999</v>
      </c>
      <c r="O259" s="10">
        <v>36.4</v>
      </c>
      <c r="P259" s="53" t="s">
        <v>1293</v>
      </c>
      <c r="Q259" s="20">
        <v>113.79999999999997</v>
      </c>
      <c r="R259" s="20">
        <v>35</v>
      </c>
      <c r="S259" s="53" t="s">
        <v>1293</v>
      </c>
      <c r="T259" s="154">
        <v>112.55</v>
      </c>
      <c r="U259" s="20">
        <v>31</v>
      </c>
      <c r="V259" s="102" t="s">
        <v>1293</v>
      </c>
      <c r="W259" s="78">
        <v>97.2</v>
      </c>
      <c r="X259" s="78">
        <v>30</v>
      </c>
      <c r="Y259" s="105" t="s">
        <v>1293</v>
      </c>
      <c r="AL259" s="7">
        <f t="shared" si="36"/>
        <v>597.00999999999988</v>
      </c>
      <c r="AM259" s="7">
        <f t="shared" si="39"/>
        <v>188.4</v>
      </c>
      <c r="AN259" s="18">
        <f t="shared" si="40"/>
        <v>3.1688428874734598</v>
      </c>
      <c r="AO259" s="18">
        <f t="shared" si="41"/>
        <v>1.6592829349638687</v>
      </c>
      <c r="AP259" s="7" t="s">
        <v>2096</v>
      </c>
    </row>
    <row r="260" spans="1:42" ht="15.75" hidden="1" customHeight="1" x14ac:dyDescent="0.25">
      <c r="A260" s="7">
        <v>274</v>
      </c>
      <c r="B260" s="7" t="s">
        <v>443</v>
      </c>
      <c r="C260" s="7" t="s">
        <v>490</v>
      </c>
      <c r="D260" s="7" t="s">
        <v>16</v>
      </c>
      <c r="E260" s="46" t="s">
        <v>485</v>
      </c>
      <c r="F260" s="7">
        <v>285</v>
      </c>
      <c r="G260" s="7" t="s">
        <v>486</v>
      </c>
      <c r="H260" s="7">
        <v>46.199999999999996</v>
      </c>
      <c r="I260" s="10">
        <v>20</v>
      </c>
      <c r="J260" s="53" t="s">
        <v>493</v>
      </c>
      <c r="K260" s="7">
        <v>32</v>
      </c>
      <c r="L260" s="10">
        <v>25</v>
      </c>
      <c r="M260" s="53" t="s">
        <v>493</v>
      </c>
      <c r="N260" s="7">
        <v>69.180000000000007</v>
      </c>
      <c r="O260" s="10">
        <v>25</v>
      </c>
      <c r="P260" s="53" t="s">
        <v>1294</v>
      </c>
      <c r="Q260" s="20">
        <v>77.899999999999991</v>
      </c>
      <c r="R260" s="20">
        <v>25</v>
      </c>
      <c r="S260" s="53" t="s">
        <v>1294</v>
      </c>
      <c r="T260" s="154">
        <v>101.09999999999997</v>
      </c>
      <c r="U260" s="20">
        <v>25</v>
      </c>
      <c r="V260" s="102" t="s">
        <v>1294</v>
      </c>
      <c r="W260" s="178">
        <v>96.6</v>
      </c>
      <c r="X260" s="78">
        <v>25</v>
      </c>
      <c r="Y260" s="105" t="s">
        <v>1294</v>
      </c>
      <c r="AL260" s="7">
        <f t="shared" si="36"/>
        <v>422.9799999999999</v>
      </c>
      <c r="AM260" s="7">
        <f t="shared" si="39"/>
        <v>145</v>
      </c>
      <c r="AN260" s="18">
        <f t="shared" si="40"/>
        <v>2.9171034482758613</v>
      </c>
      <c r="AO260" s="18">
        <f t="shared" si="41"/>
        <v>1.4841403508771926</v>
      </c>
      <c r="AP260" s="7" t="s">
        <v>2096</v>
      </c>
    </row>
    <row r="261" spans="1:42" ht="15.75" hidden="1" customHeight="1" x14ac:dyDescent="0.25">
      <c r="A261" s="7">
        <v>275</v>
      </c>
      <c r="B261" s="7" t="s">
        <v>443</v>
      </c>
      <c r="C261" s="7" t="s">
        <v>490</v>
      </c>
      <c r="D261" s="7" t="s">
        <v>16</v>
      </c>
      <c r="E261" s="46" t="s">
        <v>479</v>
      </c>
      <c r="F261" s="7">
        <v>15300</v>
      </c>
      <c r="G261" s="7" t="s">
        <v>480</v>
      </c>
      <c r="H261" s="7">
        <v>12</v>
      </c>
      <c r="I261" s="10">
        <v>100</v>
      </c>
      <c r="J261" s="53" t="s">
        <v>494</v>
      </c>
      <c r="K261" s="7">
        <v>268</v>
      </c>
      <c r="L261" s="10">
        <v>100</v>
      </c>
      <c r="M261" s="53" t="s">
        <v>494</v>
      </c>
      <c r="N261" s="7">
        <v>135</v>
      </c>
      <c r="O261" s="10">
        <v>2000</v>
      </c>
      <c r="P261" s="53" t="s">
        <v>1295</v>
      </c>
      <c r="Q261" s="20">
        <v>0</v>
      </c>
      <c r="R261" s="20">
        <v>1500</v>
      </c>
      <c r="S261" s="56" t="s">
        <v>1532</v>
      </c>
      <c r="T261" s="154">
        <v>8990</v>
      </c>
      <c r="U261" s="20">
        <v>1500</v>
      </c>
      <c r="V261" s="102" t="s">
        <v>1882</v>
      </c>
      <c r="W261" s="178">
        <v>20449</v>
      </c>
      <c r="X261" s="78">
        <v>1500</v>
      </c>
      <c r="Y261" s="105" t="s">
        <v>1965</v>
      </c>
      <c r="AL261" s="7">
        <f t="shared" si="36"/>
        <v>29854</v>
      </c>
      <c r="AM261" s="7">
        <f t="shared" si="39"/>
        <v>6700</v>
      </c>
      <c r="AN261" s="18">
        <f t="shared" si="40"/>
        <v>4.4558208955223879</v>
      </c>
      <c r="AO261" s="18">
        <f t="shared" si="41"/>
        <v>1.9512418300653596</v>
      </c>
      <c r="AP261" s="7" t="s">
        <v>2096</v>
      </c>
    </row>
    <row r="262" spans="1:42" ht="15.75" hidden="1" customHeight="1" x14ac:dyDescent="0.25">
      <c r="A262" s="7">
        <v>276</v>
      </c>
      <c r="B262" s="7" t="s">
        <v>443</v>
      </c>
      <c r="C262" s="7" t="s">
        <v>490</v>
      </c>
      <c r="D262" s="7" t="s">
        <v>16</v>
      </c>
      <c r="E262" s="46" t="s">
        <v>476</v>
      </c>
      <c r="F262" s="7">
        <v>560</v>
      </c>
      <c r="G262" s="7" t="s">
        <v>477</v>
      </c>
      <c r="H262" s="7">
        <v>0</v>
      </c>
      <c r="I262" s="10">
        <v>50</v>
      </c>
      <c r="J262" s="53"/>
      <c r="K262" s="7">
        <v>0</v>
      </c>
      <c r="L262" s="10">
        <v>50</v>
      </c>
      <c r="M262" s="53"/>
      <c r="N262" s="7">
        <v>94</v>
      </c>
      <c r="O262" s="10">
        <v>10</v>
      </c>
      <c r="P262" s="53" t="s">
        <v>1296</v>
      </c>
      <c r="Q262" s="20">
        <v>214</v>
      </c>
      <c r="R262" s="20">
        <v>10</v>
      </c>
      <c r="S262" s="53" t="s">
        <v>1533</v>
      </c>
      <c r="T262" s="159">
        <v>232</v>
      </c>
      <c r="U262" s="20">
        <v>10</v>
      </c>
      <c r="V262" s="102" t="s">
        <v>1533</v>
      </c>
      <c r="W262" s="78">
        <v>71</v>
      </c>
      <c r="X262" s="78">
        <v>10</v>
      </c>
      <c r="Y262" s="105" t="s">
        <v>1533</v>
      </c>
      <c r="AL262" s="7">
        <f t="shared" si="36"/>
        <v>611</v>
      </c>
      <c r="AM262" s="7">
        <f t="shared" si="39"/>
        <v>140</v>
      </c>
      <c r="AN262" s="18">
        <f t="shared" si="40"/>
        <v>4.3642857142857139</v>
      </c>
      <c r="AO262" s="18">
        <f t="shared" si="41"/>
        <v>1.0910714285714285</v>
      </c>
      <c r="AP262" s="7" t="s">
        <v>2096</v>
      </c>
    </row>
    <row r="263" spans="1:42" ht="15.75" hidden="1" customHeight="1" x14ac:dyDescent="0.25">
      <c r="A263" s="7">
        <v>280</v>
      </c>
      <c r="B263" s="7" t="s">
        <v>443</v>
      </c>
      <c r="C263" s="7" t="s">
        <v>495</v>
      </c>
      <c r="D263" s="7" t="s">
        <v>16</v>
      </c>
      <c r="E263" s="46" t="s">
        <v>496</v>
      </c>
      <c r="F263" s="7">
        <v>5522000</v>
      </c>
      <c r="G263" s="7" t="s">
        <v>449</v>
      </c>
      <c r="H263" s="7">
        <v>481538</v>
      </c>
      <c r="I263" s="10">
        <v>484000</v>
      </c>
      <c r="J263" s="53" t="s">
        <v>497</v>
      </c>
      <c r="K263" s="7">
        <v>400597</v>
      </c>
      <c r="L263" s="10">
        <v>418000</v>
      </c>
      <c r="M263" s="53" t="s">
        <v>497</v>
      </c>
      <c r="N263" s="7">
        <v>568027</v>
      </c>
      <c r="O263" s="10">
        <v>484000</v>
      </c>
      <c r="P263" s="53" t="s">
        <v>1297</v>
      </c>
      <c r="Q263" s="20">
        <v>731787</v>
      </c>
      <c r="R263" s="20">
        <v>462000</v>
      </c>
      <c r="S263" s="53" t="s">
        <v>1297</v>
      </c>
      <c r="T263" s="3">
        <v>695132</v>
      </c>
      <c r="U263" s="3">
        <v>750000</v>
      </c>
      <c r="V263" s="102" t="s">
        <v>1297</v>
      </c>
      <c r="W263" s="78">
        <v>687388</v>
      </c>
      <c r="X263" s="78">
        <v>750000</v>
      </c>
      <c r="Y263" s="105" t="s">
        <v>1297</v>
      </c>
      <c r="AL263" s="7">
        <f t="shared" si="36"/>
        <v>3564469</v>
      </c>
      <c r="AM263" s="7">
        <f t="shared" si="39"/>
        <v>3348000</v>
      </c>
      <c r="AN263" s="18">
        <f t="shared" si="40"/>
        <v>1.0646562126642771</v>
      </c>
      <c r="AO263" s="18">
        <f t="shared" si="41"/>
        <v>0.64550325968851863</v>
      </c>
      <c r="AP263" s="7" t="s">
        <v>2096</v>
      </c>
    </row>
    <row r="264" spans="1:42" ht="15.75" hidden="1" customHeight="1" x14ac:dyDescent="0.25">
      <c r="A264" s="7">
        <v>281</v>
      </c>
      <c r="B264" s="7" t="s">
        <v>443</v>
      </c>
      <c r="C264" s="7" t="s">
        <v>495</v>
      </c>
      <c r="D264" s="7" t="s">
        <v>16</v>
      </c>
      <c r="E264" s="46" t="s">
        <v>488</v>
      </c>
      <c r="F264" s="7">
        <v>753</v>
      </c>
      <c r="G264" s="7" t="s">
        <v>486</v>
      </c>
      <c r="H264" s="7">
        <v>64</v>
      </c>
      <c r="I264" s="10">
        <v>66</v>
      </c>
      <c r="J264" s="53" t="s">
        <v>498</v>
      </c>
      <c r="K264" s="7">
        <v>71.5</v>
      </c>
      <c r="L264" s="10">
        <v>57</v>
      </c>
      <c r="M264" s="53" t="s">
        <v>498</v>
      </c>
      <c r="N264" s="7">
        <v>77</v>
      </c>
      <c r="O264" s="10">
        <v>66</v>
      </c>
      <c r="P264" s="53" t="s">
        <v>1298</v>
      </c>
      <c r="Q264" s="20">
        <v>73.5</v>
      </c>
      <c r="R264" s="20">
        <v>63</v>
      </c>
      <c r="S264" s="53" t="s">
        <v>1298</v>
      </c>
      <c r="T264" s="3">
        <v>71.5</v>
      </c>
      <c r="U264" s="3">
        <v>73</v>
      </c>
      <c r="V264" s="102" t="s">
        <v>1298</v>
      </c>
      <c r="W264" s="78">
        <v>76</v>
      </c>
      <c r="X264" s="78">
        <v>78</v>
      </c>
      <c r="Y264" s="105" t="s">
        <v>1298</v>
      </c>
      <c r="AL264" s="7">
        <f t="shared" si="36"/>
        <v>433.5</v>
      </c>
      <c r="AM264" s="7">
        <f t="shared" si="39"/>
        <v>403</v>
      </c>
      <c r="AN264" s="18">
        <f t="shared" si="40"/>
        <v>1.0756823821339951</v>
      </c>
      <c r="AO264" s="18">
        <f t="shared" si="41"/>
        <v>0.57569721115537853</v>
      </c>
      <c r="AP264" s="7" t="s">
        <v>2096</v>
      </c>
    </row>
    <row r="265" spans="1:42" ht="15.75" hidden="1" customHeight="1" x14ac:dyDescent="0.25">
      <c r="A265" s="7">
        <v>282</v>
      </c>
      <c r="B265" s="7" t="s">
        <v>443</v>
      </c>
      <c r="C265" s="7" t="s">
        <v>495</v>
      </c>
      <c r="D265" s="7" t="s">
        <v>16</v>
      </c>
      <c r="E265" s="46" t="s">
        <v>485</v>
      </c>
      <c r="F265" s="7">
        <v>2008</v>
      </c>
      <c r="G265" s="7" t="s">
        <v>486</v>
      </c>
      <c r="H265" s="7">
        <v>182.5</v>
      </c>
      <c r="I265" s="10">
        <v>176</v>
      </c>
      <c r="J265" s="53" t="s">
        <v>499</v>
      </c>
      <c r="K265" s="7">
        <v>227</v>
      </c>
      <c r="L265" s="10">
        <v>152</v>
      </c>
      <c r="M265" s="53" t="s">
        <v>499</v>
      </c>
      <c r="N265" s="7">
        <v>262</v>
      </c>
      <c r="O265" s="10">
        <v>176</v>
      </c>
      <c r="P265" s="53" t="s">
        <v>1299</v>
      </c>
      <c r="Q265" s="20">
        <v>223</v>
      </c>
      <c r="R265" s="20">
        <v>168</v>
      </c>
      <c r="S265" s="53" t="s">
        <v>1299</v>
      </c>
      <c r="T265" s="3">
        <v>234</v>
      </c>
      <c r="U265" s="3">
        <v>250</v>
      </c>
      <c r="V265" s="102" t="s">
        <v>1299</v>
      </c>
      <c r="W265" s="78">
        <v>262</v>
      </c>
      <c r="X265" s="78">
        <v>260</v>
      </c>
      <c r="Y265" s="105" t="s">
        <v>1299</v>
      </c>
      <c r="AL265" s="7">
        <f t="shared" si="36"/>
        <v>1390.5</v>
      </c>
      <c r="AM265" s="7">
        <f t="shared" si="39"/>
        <v>1182</v>
      </c>
      <c r="AN265" s="18">
        <f t="shared" si="40"/>
        <v>1.1763959390862944</v>
      </c>
      <c r="AO265" s="18">
        <f t="shared" si="41"/>
        <v>0.6924800796812749</v>
      </c>
      <c r="AP265" s="7" t="s">
        <v>2096</v>
      </c>
    </row>
    <row r="266" spans="1:42" ht="15.75" hidden="1" customHeight="1" x14ac:dyDescent="0.25">
      <c r="A266" s="7">
        <v>283</v>
      </c>
      <c r="B266" s="7" t="s">
        <v>443</v>
      </c>
      <c r="C266" s="7" t="s">
        <v>495</v>
      </c>
      <c r="D266" s="7" t="s">
        <v>16</v>
      </c>
      <c r="E266" s="46" t="s">
        <v>500</v>
      </c>
      <c r="F266" s="7">
        <v>150600</v>
      </c>
      <c r="G266" s="7" t="s">
        <v>480</v>
      </c>
      <c r="H266" s="7">
        <v>12295</v>
      </c>
      <c r="I266" s="10">
        <v>13200</v>
      </c>
      <c r="J266" s="53" t="s">
        <v>501</v>
      </c>
      <c r="K266" s="7">
        <v>11083</v>
      </c>
      <c r="L266" s="10">
        <v>11400</v>
      </c>
      <c r="M266" s="53" t="s">
        <v>501</v>
      </c>
      <c r="N266" s="7">
        <v>12079</v>
      </c>
      <c r="O266" s="10">
        <v>13200</v>
      </c>
      <c r="P266" s="53" t="s">
        <v>1300</v>
      </c>
      <c r="Q266" s="20">
        <v>11941</v>
      </c>
      <c r="R266" s="20">
        <v>12600</v>
      </c>
      <c r="S266" s="53" t="s">
        <v>1300</v>
      </c>
      <c r="T266" s="3">
        <v>12347</v>
      </c>
      <c r="U266" s="3">
        <v>12600</v>
      </c>
      <c r="V266" s="102" t="s">
        <v>1300</v>
      </c>
      <c r="W266" s="78">
        <v>13376</v>
      </c>
      <c r="X266" s="78">
        <v>12600</v>
      </c>
      <c r="Y266" s="105" t="s">
        <v>1300</v>
      </c>
      <c r="AL266" s="7">
        <f t="shared" si="36"/>
        <v>73121</v>
      </c>
      <c r="AM266" s="7">
        <f t="shared" si="39"/>
        <v>75600</v>
      </c>
      <c r="AN266" s="18">
        <f t="shared" si="40"/>
        <v>0.96720899470899468</v>
      </c>
      <c r="AO266" s="18">
        <f t="shared" si="41"/>
        <v>0.48553120849933601</v>
      </c>
      <c r="AP266" s="7" t="s">
        <v>2096</v>
      </c>
    </row>
    <row r="267" spans="1:42" ht="15.75" hidden="1" customHeight="1" x14ac:dyDescent="0.25">
      <c r="A267" s="7">
        <v>284</v>
      </c>
      <c r="B267" s="7" t="s">
        <v>443</v>
      </c>
      <c r="C267" s="7" t="s">
        <v>495</v>
      </c>
      <c r="D267" s="7" t="s">
        <v>16</v>
      </c>
      <c r="E267" s="46" t="s">
        <v>476</v>
      </c>
      <c r="F267" s="7">
        <v>2510</v>
      </c>
      <c r="G267" s="7" t="s">
        <v>477</v>
      </c>
      <c r="H267" s="7">
        <v>210</v>
      </c>
      <c r="I267" s="10">
        <v>220</v>
      </c>
      <c r="J267" s="53" t="s">
        <v>502</v>
      </c>
      <c r="K267" s="7">
        <v>189</v>
      </c>
      <c r="L267" s="10">
        <v>190</v>
      </c>
      <c r="M267" s="53" t="s">
        <v>502</v>
      </c>
      <c r="N267" s="7">
        <v>188</v>
      </c>
      <c r="O267" s="10">
        <v>220</v>
      </c>
      <c r="P267" s="53" t="s">
        <v>1301</v>
      </c>
      <c r="Q267" s="20">
        <v>185</v>
      </c>
      <c r="R267" s="20">
        <v>210</v>
      </c>
      <c r="S267" s="53" t="s">
        <v>1301</v>
      </c>
      <c r="T267" s="3">
        <v>206</v>
      </c>
      <c r="U267" s="3">
        <v>190</v>
      </c>
      <c r="V267" s="102" t="s">
        <v>1301</v>
      </c>
      <c r="W267" s="78">
        <v>202</v>
      </c>
      <c r="X267" s="78">
        <v>210</v>
      </c>
      <c r="Y267" s="105" t="s">
        <v>1301</v>
      </c>
      <c r="AL267" s="7">
        <f t="shared" si="36"/>
        <v>1180</v>
      </c>
      <c r="AM267" s="7">
        <f t="shared" si="39"/>
        <v>1240</v>
      </c>
      <c r="AN267" s="18">
        <f t="shared" si="40"/>
        <v>0.95161290322580649</v>
      </c>
      <c r="AO267" s="18">
        <f t="shared" si="41"/>
        <v>0.47011952191235062</v>
      </c>
      <c r="AP267" s="7" t="s">
        <v>2096</v>
      </c>
    </row>
    <row r="268" spans="1:42" ht="15.75" hidden="1" customHeight="1" x14ac:dyDescent="0.25">
      <c r="A268" s="7">
        <v>285</v>
      </c>
      <c r="B268" s="7" t="s">
        <v>443</v>
      </c>
      <c r="C268" s="7" t="s">
        <v>503</v>
      </c>
      <c r="D268" s="7" t="s">
        <v>16</v>
      </c>
      <c r="E268" s="46" t="s">
        <v>448</v>
      </c>
      <c r="F268" s="7">
        <v>3809436</v>
      </c>
      <c r="G268" s="7" t="s">
        <v>449</v>
      </c>
      <c r="H268" s="7">
        <v>176258</v>
      </c>
      <c r="I268" s="10">
        <v>317453</v>
      </c>
      <c r="J268" s="53" t="s">
        <v>504</v>
      </c>
      <c r="K268" s="7">
        <v>197788</v>
      </c>
      <c r="L268" s="10">
        <v>317453</v>
      </c>
      <c r="M268" s="53" t="s">
        <v>504</v>
      </c>
      <c r="N268" s="7">
        <v>191892</v>
      </c>
      <c r="O268" s="10">
        <v>317453</v>
      </c>
      <c r="P268" s="53" t="s">
        <v>1302</v>
      </c>
      <c r="Q268" s="20">
        <v>195004</v>
      </c>
      <c r="R268" s="20">
        <v>317453</v>
      </c>
      <c r="S268" s="53" t="s">
        <v>1302</v>
      </c>
      <c r="T268" s="154">
        <v>226068</v>
      </c>
      <c r="U268" s="45">
        <v>317453</v>
      </c>
      <c r="V268" s="102" t="s">
        <v>1302</v>
      </c>
      <c r="W268" s="3">
        <v>260767</v>
      </c>
      <c r="X268" s="62">
        <v>317453</v>
      </c>
      <c r="Y268" s="105" t="s">
        <v>1302</v>
      </c>
      <c r="AL268" s="20">
        <f t="shared" si="36"/>
        <v>1247777</v>
      </c>
      <c r="AM268" s="20">
        <f t="shared" si="39"/>
        <v>1904718</v>
      </c>
      <c r="AN268" s="18">
        <f t="shared" si="40"/>
        <v>0.65509802500947645</v>
      </c>
      <c r="AO268" s="18">
        <f t="shared" si="41"/>
        <v>0.32754901250473822</v>
      </c>
      <c r="AP268" s="7" t="s">
        <v>2097</v>
      </c>
    </row>
    <row r="269" spans="1:42" ht="15.75" hidden="1" customHeight="1" x14ac:dyDescent="0.25">
      <c r="A269" s="7">
        <v>286</v>
      </c>
      <c r="B269" s="7" t="s">
        <v>443</v>
      </c>
      <c r="C269" s="7" t="s">
        <v>503</v>
      </c>
      <c r="D269" s="7" t="s">
        <v>16</v>
      </c>
      <c r="E269" s="46" t="s">
        <v>505</v>
      </c>
      <c r="F269" s="7">
        <v>13140</v>
      </c>
      <c r="G269" s="7" t="s">
        <v>486</v>
      </c>
      <c r="H269" s="7">
        <v>2732</v>
      </c>
      <c r="I269" s="10">
        <v>1116</v>
      </c>
      <c r="J269" s="53" t="s">
        <v>506</v>
      </c>
      <c r="K269" s="7">
        <v>2570</v>
      </c>
      <c r="L269" s="10">
        <v>1008</v>
      </c>
      <c r="M269" s="53" t="s">
        <v>506</v>
      </c>
      <c r="N269" s="7">
        <v>2789</v>
      </c>
      <c r="O269" s="10">
        <v>1116</v>
      </c>
      <c r="P269" s="53" t="s">
        <v>1303</v>
      </c>
      <c r="Q269" s="20">
        <v>2552</v>
      </c>
      <c r="R269" s="20">
        <v>1080</v>
      </c>
      <c r="S269" s="53" t="s">
        <v>1303</v>
      </c>
      <c r="T269" s="32">
        <v>2702</v>
      </c>
      <c r="U269" s="45">
        <v>1116</v>
      </c>
      <c r="V269" s="102" t="s">
        <v>1303</v>
      </c>
      <c r="W269" s="3">
        <v>2744</v>
      </c>
      <c r="X269" s="3">
        <v>1080</v>
      </c>
      <c r="Y269" s="105" t="s">
        <v>1303</v>
      </c>
      <c r="AL269" s="7">
        <f t="shared" ref="AL269:AL300" si="42">H269+K269+N269+Q269+T269+W269</f>
        <v>16089</v>
      </c>
      <c r="AM269" s="7">
        <f t="shared" si="39"/>
        <v>6516</v>
      </c>
      <c r="AN269" s="18">
        <f t="shared" si="40"/>
        <v>2.4691528545119708</v>
      </c>
      <c r="AO269" s="18">
        <f t="shared" si="41"/>
        <v>1.2244292237442922</v>
      </c>
      <c r="AP269" s="7" t="s">
        <v>2096</v>
      </c>
    </row>
    <row r="270" spans="1:42" ht="15.75" hidden="1" customHeight="1" x14ac:dyDescent="0.25">
      <c r="A270" s="7">
        <v>287</v>
      </c>
      <c r="B270" s="7" t="s">
        <v>443</v>
      </c>
      <c r="C270" s="7" t="s">
        <v>503</v>
      </c>
      <c r="D270" s="7" t="s">
        <v>16</v>
      </c>
      <c r="E270" s="46" t="s">
        <v>485</v>
      </c>
      <c r="F270" s="7">
        <v>16499</v>
      </c>
      <c r="G270" s="7" t="s">
        <v>486</v>
      </c>
      <c r="H270" s="7">
        <v>1520</v>
      </c>
      <c r="I270" s="10">
        <v>1405</v>
      </c>
      <c r="J270" s="53" t="s">
        <v>507</v>
      </c>
      <c r="K270" s="7">
        <v>1364</v>
      </c>
      <c r="L270" s="10">
        <v>1269</v>
      </c>
      <c r="M270" s="53" t="s">
        <v>507</v>
      </c>
      <c r="N270" s="7">
        <v>1550</v>
      </c>
      <c r="O270" s="10">
        <v>1405</v>
      </c>
      <c r="P270" s="53" t="s">
        <v>1304</v>
      </c>
      <c r="Q270" s="20">
        <v>1533</v>
      </c>
      <c r="R270" s="20">
        <v>1360</v>
      </c>
      <c r="S270" s="53" t="s">
        <v>1304</v>
      </c>
      <c r="T270" s="32">
        <v>1507</v>
      </c>
      <c r="U270" s="45">
        <v>1405</v>
      </c>
      <c r="V270" s="102" t="s">
        <v>1304</v>
      </c>
      <c r="W270" s="3">
        <v>1712</v>
      </c>
      <c r="X270" s="3">
        <v>1360</v>
      </c>
      <c r="Y270" s="105" t="s">
        <v>1304</v>
      </c>
      <c r="AL270" s="7">
        <f t="shared" si="42"/>
        <v>9186</v>
      </c>
      <c r="AM270" s="7">
        <f t="shared" ref="AM270:AM301" si="43">I270+L270+O270+R270+U270+X270</f>
        <v>8204</v>
      </c>
      <c r="AN270" s="18">
        <f t="shared" si="40"/>
        <v>1.1196977084349098</v>
      </c>
      <c r="AO270" s="18">
        <f t="shared" si="41"/>
        <v>0.5567610158191405</v>
      </c>
      <c r="AP270" s="7" t="s">
        <v>2096</v>
      </c>
    </row>
    <row r="271" spans="1:42" ht="15.75" hidden="1" customHeight="1" x14ac:dyDescent="0.25">
      <c r="A271" s="7">
        <v>288</v>
      </c>
      <c r="B271" s="7" t="s">
        <v>443</v>
      </c>
      <c r="C271" s="7" t="s">
        <v>503</v>
      </c>
      <c r="D271" s="7" t="s">
        <v>16</v>
      </c>
      <c r="E271" s="46" t="s">
        <v>479</v>
      </c>
      <c r="F271" s="7">
        <v>120000</v>
      </c>
      <c r="G271" s="7" t="s">
        <v>480</v>
      </c>
      <c r="H271" s="7">
        <v>19540</v>
      </c>
      <c r="I271" s="10">
        <v>10000</v>
      </c>
      <c r="J271" s="53" t="s">
        <v>508</v>
      </c>
      <c r="K271" s="7">
        <v>21972</v>
      </c>
      <c r="L271" s="10">
        <v>10000</v>
      </c>
      <c r="M271" s="53" t="s">
        <v>508</v>
      </c>
      <c r="N271" s="7">
        <v>5660</v>
      </c>
      <c r="O271" s="10">
        <v>10000</v>
      </c>
      <c r="P271" s="53" t="s">
        <v>1305</v>
      </c>
      <c r="Q271" s="20">
        <v>5490</v>
      </c>
      <c r="R271" s="20">
        <v>10000</v>
      </c>
      <c r="S271" s="53" t="s">
        <v>1305</v>
      </c>
      <c r="T271" s="32">
        <v>12810</v>
      </c>
      <c r="U271" s="45">
        <v>10000</v>
      </c>
      <c r="V271" s="102" t="s">
        <v>1305</v>
      </c>
      <c r="W271" s="3">
        <v>27736</v>
      </c>
      <c r="X271" s="62">
        <v>10000</v>
      </c>
      <c r="Y271" s="105" t="s">
        <v>1305</v>
      </c>
      <c r="AL271" s="7">
        <f t="shared" si="42"/>
        <v>93208</v>
      </c>
      <c r="AM271" s="7">
        <f t="shared" si="43"/>
        <v>60000</v>
      </c>
      <c r="AN271" s="18">
        <f t="shared" si="40"/>
        <v>1.5534666666666668</v>
      </c>
      <c r="AO271" s="18">
        <f t="shared" si="41"/>
        <v>0.77673333333333339</v>
      </c>
      <c r="AP271" s="7" t="s">
        <v>2096</v>
      </c>
    </row>
    <row r="272" spans="1:42" ht="15.75" hidden="1" customHeight="1" x14ac:dyDescent="0.25">
      <c r="A272" s="7">
        <v>289</v>
      </c>
      <c r="B272" s="7" t="s">
        <v>443</v>
      </c>
      <c r="C272" s="7" t="s">
        <v>503</v>
      </c>
      <c r="D272" s="7" t="s">
        <v>16</v>
      </c>
      <c r="E272" s="46" t="s">
        <v>476</v>
      </c>
      <c r="F272" s="7">
        <v>10080</v>
      </c>
      <c r="G272" s="7" t="s">
        <v>477</v>
      </c>
      <c r="H272" s="7">
        <v>332</v>
      </c>
      <c r="I272" s="10">
        <v>840</v>
      </c>
      <c r="J272" s="53" t="s">
        <v>509</v>
      </c>
      <c r="K272" s="7">
        <v>86</v>
      </c>
      <c r="L272" s="10">
        <v>840</v>
      </c>
      <c r="M272" s="53" t="s">
        <v>509</v>
      </c>
      <c r="N272" s="7">
        <v>704</v>
      </c>
      <c r="O272" s="10">
        <v>840</v>
      </c>
      <c r="P272" s="53" t="s">
        <v>1306</v>
      </c>
      <c r="Q272" s="20">
        <v>840</v>
      </c>
      <c r="R272" s="20">
        <v>840</v>
      </c>
      <c r="S272" s="53" t="s">
        <v>1306</v>
      </c>
      <c r="T272" s="32">
        <v>767</v>
      </c>
      <c r="U272" s="45">
        <v>840</v>
      </c>
      <c r="V272" s="102" t="s">
        <v>1306</v>
      </c>
      <c r="W272" s="3">
        <v>138</v>
      </c>
      <c r="X272" s="3">
        <v>840</v>
      </c>
      <c r="Y272" s="105" t="s">
        <v>1306</v>
      </c>
      <c r="AL272" s="20">
        <f t="shared" si="42"/>
        <v>2867</v>
      </c>
      <c r="AM272" s="20">
        <f t="shared" si="43"/>
        <v>5040</v>
      </c>
      <c r="AN272" s="18">
        <f t="shared" si="40"/>
        <v>0.56884920634920633</v>
      </c>
      <c r="AO272" s="18">
        <f t="shared" si="41"/>
        <v>0.28442460317460316</v>
      </c>
      <c r="AP272" s="7" t="s">
        <v>2097</v>
      </c>
    </row>
    <row r="273" spans="1:42" ht="15.75" hidden="1" customHeight="1" x14ac:dyDescent="0.25">
      <c r="A273" s="7">
        <v>290</v>
      </c>
      <c r="B273" s="7" t="s">
        <v>443</v>
      </c>
      <c r="C273" s="7" t="s">
        <v>510</v>
      </c>
      <c r="D273" s="7" t="s">
        <v>16</v>
      </c>
      <c r="E273" s="46" t="s">
        <v>448</v>
      </c>
      <c r="F273" s="7">
        <v>3019200</v>
      </c>
      <c r="G273" s="7" t="s">
        <v>449</v>
      </c>
      <c r="H273" s="7">
        <v>285282</v>
      </c>
      <c r="I273" s="10">
        <v>271286</v>
      </c>
      <c r="J273" s="53" t="s">
        <v>511</v>
      </c>
      <c r="K273" s="20">
        <v>229025</v>
      </c>
      <c r="L273" s="10">
        <v>227772</v>
      </c>
      <c r="M273" s="53" t="s">
        <v>511</v>
      </c>
      <c r="N273" s="7">
        <v>274790</v>
      </c>
      <c r="O273" s="10">
        <v>259725</v>
      </c>
      <c r="P273" s="53" t="s">
        <v>1307</v>
      </c>
      <c r="Q273" s="20">
        <v>268545</v>
      </c>
      <c r="R273" s="20">
        <v>244029</v>
      </c>
      <c r="S273" s="53" t="s">
        <v>1307</v>
      </c>
      <c r="T273" s="32">
        <v>245920</v>
      </c>
      <c r="U273" s="20">
        <v>258486</v>
      </c>
      <c r="V273" s="102" t="s">
        <v>1307</v>
      </c>
      <c r="W273" s="78">
        <v>276523</v>
      </c>
      <c r="X273" s="78">
        <v>255687</v>
      </c>
      <c r="Y273" s="105" t="s">
        <v>1307</v>
      </c>
      <c r="AL273" s="7">
        <f t="shared" si="42"/>
        <v>1580085</v>
      </c>
      <c r="AM273" s="7">
        <f t="shared" si="43"/>
        <v>1516985</v>
      </c>
      <c r="AN273" s="18">
        <f t="shared" si="40"/>
        <v>1.0415956650856799</v>
      </c>
      <c r="AO273" s="18">
        <f t="shared" si="41"/>
        <v>0.52334558823529409</v>
      </c>
      <c r="AP273" s="7" t="s">
        <v>2096</v>
      </c>
    </row>
    <row r="274" spans="1:42" ht="15.75" hidden="1" customHeight="1" x14ac:dyDescent="0.25">
      <c r="A274" s="7">
        <v>291</v>
      </c>
      <c r="B274" s="7" t="s">
        <v>443</v>
      </c>
      <c r="C274" s="7" t="s">
        <v>510</v>
      </c>
      <c r="D274" s="7" t="s">
        <v>16</v>
      </c>
      <c r="E274" s="46" t="s">
        <v>488</v>
      </c>
      <c r="F274" s="7">
        <v>2352.5500000000002</v>
      </c>
      <c r="G274" s="7" t="s">
        <v>486</v>
      </c>
      <c r="H274" s="7">
        <v>203.91200000000003</v>
      </c>
      <c r="I274" s="10">
        <v>203.4</v>
      </c>
      <c r="J274" s="53" t="s">
        <v>512</v>
      </c>
      <c r="K274" s="32">
        <v>180.79600000000005</v>
      </c>
      <c r="L274" s="10">
        <v>179.26</v>
      </c>
      <c r="M274" s="53" t="s">
        <v>512</v>
      </c>
      <c r="N274" s="7">
        <v>198.51200000000006</v>
      </c>
      <c r="O274" s="10">
        <v>194.46</v>
      </c>
      <c r="P274" s="53" t="s">
        <v>1308</v>
      </c>
      <c r="Q274" s="20">
        <v>203.06200000000004</v>
      </c>
      <c r="R274" s="20">
        <v>193</v>
      </c>
      <c r="S274" s="53" t="s">
        <v>1308</v>
      </c>
      <c r="T274" s="158">
        <v>211.06200000000007</v>
      </c>
      <c r="U274" s="20">
        <v>198</v>
      </c>
      <c r="V274" s="102" t="s">
        <v>1308</v>
      </c>
      <c r="W274" s="78">
        <v>203</v>
      </c>
      <c r="X274" s="78">
        <v>200</v>
      </c>
      <c r="Y274" s="105" t="s">
        <v>1308</v>
      </c>
      <c r="AL274" s="7">
        <f t="shared" si="42"/>
        <v>1200.3440000000003</v>
      </c>
      <c r="AM274" s="7">
        <f t="shared" si="43"/>
        <v>1168.1199999999999</v>
      </c>
      <c r="AN274" s="18">
        <f t="shared" si="40"/>
        <v>1.027586206896552</v>
      </c>
      <c r="AO274" s="18">
        <f t="shared" si="41"/>
        <v>0.51023102590805725</v>
      </c>
      <c r="AP274" s="7" t="s">
        <v>2096</v>
      </c>
    </row>
    <row r="275" spans="1:42" ht="15.75" hidden="1" customHeight="1" x14ac:dyDescent="0.25">
      <c r="A275" s="7">
        <v>292</v>
      </c>
      <c r="B275" s="7" t="s">
        <v>443</v>
      </c>
      <c r="C275" s="7" t="s">
        <v>510</v>
      </c>
      <c r="D275" s="7" t="s">
        <v>16</v>
      </c>
      <c r="E275" s="46" t="s">
        <v>485</v>
      </c>
      <c r="F275" s="7">
        <v>19318</v>
      </c>
      <c r="G275" s="7" t="s">
        <v>486</v>
      </c>
      <c r="H275" s="7">
        <v>1682</v>
      </c>
      <c r="I275" s="10">
        <v>1826</v>
      </c>
      <c r="J275" s="53" t="s">
        <v>513</v>
      </c>
      <c r="K275" s="20">
        <v>1464</v>
      </c>
      <c r="L275" s="10">
        <v>1470</v>
      </c>
      <c r="M275" s="53" t="s">
        <v>513</v>
      </c>
      <c r="N275" s="7">
        <v>1591.5</v>
      </c>
      <c r="O275" s="10">
        <v>1597.5</v>
      </c>
      <c r="P275" s="53" t="s">
        <v>1309</v>
      </c>
      <c r="Q275" s="20">
        <v>1734</v>
      </c>
      <c r="R275" s="20">
        <v>1562</v>
      </c>
      <c r="S275" s="53" t="s">
        <v>1309</v>
      </c>
      <c r="T275" s="32">
        <v>1682</v>
      </c>
      <c r="U275" s="20">
        <v>1680</v>
      </c>
      <c r="V275" s="102" t="s">
        <v>1309</v>
      </c>
      <c r="W275" s="78">
        <v>1600</v>
      </c>
      <c r="X275" s="78">
        <v>1536</v>
      </c>
      <c r="Y275" s="105" t="s">
        <v>1309</v>
      </c>
      <c r="AL275" s="7">
        <f t="shared" si="42"/>
        <v>9753.5</v>
      </c>
      <c r="AM275" s="7">
        <f t="shared" si="43"/>
        <v>9671.5</v>
      </c>
      <c r="AN275" s="18">
        <f t="shared" si="40"/>
        <v>1.0084785193610091</v>
      </c>
      <c r="AO275" s="18">
        <f t="shared" si="41"/>
        <v>0.50489181074645406</v>
      </c>
      <c r="AP275" s="7" t="s">
        <v>2096</v>
      </c>
    </row>
    <row r="276" spans="1:42" ht="15.75" hidden="1" customHeight="1" x14ac:dyDescent="0.25">
      <c r="A276" s="7">
        <v>293</v>
      </c>
      <c r="B276" s="7" t="s">
        <v>443</v>
      </c>
      <c r="C276" s="7" t="s">
        <v>510</v>
      </c>
      <c r="D276" s="7" t="s">
        <v>16</v>
      </c>
      <c r="E276" s="46" t="s">
        <v>479</v>
      </c>
      <c r="F276" s="7">
        <v>159402</v>
      </c>
      <c r="G276" s="7" t="s">
        <v>480</v>
      </c>
      <c r="H276" s="7">
        <v>4081</v>
      </c>
      <c r="I276" s="10">
        <v>10000</v>
      </c>
      <c r="J276" s="53" t="s">
        <v>514</v>
      </c>
      <c r="K276" s="20">
        <v>3526</v>
      </c>
      <c r="L276" s="10">
        <v>20000</v>
      </c>
      <c r="M276" s="53" t="s">
        <v>514</v>
      </c>
      <c r="N276" s="7">
        <v>2671</v>
      </c>
      <c r="O276" s="10">
        <v>12500</v>
      </c>
      <c r="P276" s="53" t="s">
        <v>1310</v>
      </c>
      <c r="Q276" s="20">
        <v>5206</v>
      </c>
      <c r="R276" s="20">
        <v>18750</v>
      </c>
      <c r="S276" s="53" t="s">
        <v>1310</v>
      </c>
      <c r="T276" s="32">
        <v>15946</v>
      </c>
      <c r="U276" s="20">
        <v>11900</v>
      </c>
      <c r="V276" s="102" t="s">
        <v>1310</v>
      </c>
      <c r="W276" s="78">
        <v>17563</v>
      </c>
      <c r="X276" s="78">
        <v>10000</v>
      </c>
      <c r="Y276" s="105" t="s">
        <v>1310</v>
      </c>
      <c r="AL276" s="20">
        <f t="shared" si="42"/>
        <v>48993</v>
      </c>
      <c r="AM276" s="20">
        <f t="shared" si="43"/>
        <v>83150</v>
      </c>
      <c r="AN276" s="18">
        <f t="shared" si="40"/>
        <v>0.58921226698737217</v>
      </c>
      <c r="AO276" s="18">
        <f t="shared" si="41"/>
        <v>0.30735498927240562</v>
      </c>
      <c r="AP276" s="7" t="s">
        <v>2097</v>
      </c>
    </row>
    <row r="277" spans="1:42" ht="15.75" hidden="1" customHeight="1" x14ac:dyDescent="0.25">
      <c r="A277" s="7">
        <v>294</v>
      </c>
      <c r="B277" s="7" t="s">
        <v>443</v>
      </c>
      <c r="C277" s="7" t="s">
        <v>510</v>
      </c>
      <c r="D277" s="7" t="s">
        <v>16</v>
      </c>
      <c r="E277" s="46" t="s">
        <v>476</v>
      </c>
      <c r="F277" s="7">
        <v>3000</v>
      </c>
      <c r="G277" s="7" t="s">
        <v>477</v>
      </c>
      <c r="H277" s="7">
        <v>185</v>
      </c>
      <c r="I277" s="10">
        <v>250</v>
      </c>
      <c r="J277" s="53" t="s">
        <v>515</v>
      </c>
      <c r="K277" s="20">
        <v>128</v>
      </c>
      <c r="L277" s="10">
        <v>250</v>
      </c>
      <c r="M277" s="53" t="s">
        <v>515</v>
      </c>
      <c r="N277" s="7">
        <v>500</v>
      </c>
      <c r="O277" s="10">
        <v>250</v>
      </c>
      <c r="P277" s="53" t="s">
        <v>1311</v>
      </c>
      <c r="Q277" s="20">
        <v>1162</v>
      </c>
      <c r="R277" s="20">
        <v>250</v>
      </c>
      <c r="S277" s="53" t="s">
        <v>1311</v>
      </c>
      <c r="T277" s="32">
        <v>247</v>
      </c>
      <c r="U277" s="20">
        <v>250</v>
      </c>
      <c r="V277" s="102" t="s">
        <v>1311</v>
      </c>
      <c r="W277" s="78">
        <v>216</v>
      </c>
      <c r="X277" s="78">
        <v>250</v>
      </c>
      <c r="Y277" s="105" t="s">
        <v>1311</v>
      </c>
      <c r="AL277" s="7">
        <f t="shared" si="42"/>
        <v>2438</v>
      </c>
      <c r="AM277" s="7">
        <f t="shared" si="43"/>
        <v>1500</v>
      </c>
      <c r="AN277" s="18">
        <f t="shared" si="40"/>
        <v>1.6253333333333333</v>
      </c>
      <c r="AO277" s="18">
        <f t="shared" si="41"/>
        <v>0.81266666666666665</v>
      </c>
      <c r="AP277" s="7" t="s">
        <v>2096</v>
      </c>
    </row>
    <row r="278" spans="1:42" ht="15.75" hidden="1" customHeight="1" x14ac:dyDescent="0.25">
      <c r="A278" s="7">
        <v>295</v>
      </c>
      <c r="B278" s="7" t="s">
        <v>443</v>
      </c>
      <c r="C278" s="7" t="s">
        <v>516</v>
      </c>
      <c r="D278" s="7" t="s">
        <v>16</v>
      </c>
      <c r="E278" s="46" t="s">
        <v>517</v>
      </c>
      <c r="F278" s="7">
        <v>4</v>
      </c>
      <c r="G278" s="7" t="s">
        <v>518</v>
      </c>
      <c r="H278" s="7">
        <v>1</v>
      </c>
      <c r="I278" s="10">
        <v>1</v>
      </c>
      <c r="J278" s="53" t="s">
        <v>519</v>
      </c>
      <c r="K278" s="10">
        <v>0</v>
      </c>
      <c r="L278" s="10">
        <v>0</v>
      </c>
      <c r="M278" s="56" t="s">
        <v>26</v>
      </c>
      <c r="N278" s="10">
        <v>0</v>
      </c>
      <c r="O278" s="10">
        <v>0</v>
      </c>
      <c r="P278" s="56" t="s">
        <v>26</v>
      </c>
      <c r="Q278" s="7">
        <v>1</v>
      </c>
      <c r="R278" s="7">
        <v>1</v>
      </c>
      <c r="S278" s="47" t="s">
        <v>1534</v>
      </c>
      <c r="T278" s="7">
        <v>1</v>
      </c>
      <c r="U278" s="10">
        <v>0</v>
      </c>
      <c r="V278" s="56" t="s">
        <v>26</v>
      </c>
      <c r="W278" s="10">
        <v>0</v>
      </c>
      <c r="X278" s="10">
        <v>0</v>
      </c>
      <c r="Y278" s="56" t="s">
        <v>26</v>
      </c>
      <c r="Z278" s="46"/>
      <c r="AA278" s="46"/>
      <c r="AB278" s="46"/>
      <c r="AC278" s="46"/>
      <c r="AD278" s="46"/>
      <c r="AE278" s="46"/>
      <c r="AF278" s="46"/>
      <c r="AG278" s="46"/>
      <c r="AH278" s="46"/>
      <c r="AI278" s="46"/>
      <c r="AJ278" s="46"/>
      <c r="AK278" s="46"/>
      <c r="AL278" s="7">
        <f t="shared" si="42"/>
        <v>3</v>
      </c>
      <c r="AM278" s="7">
        <f t="shared" si="43"/>
        <v>2</v>
      </c>
      <c r="AN278" s="18">
        <f t="shared" si="40"/>
        <v>1.5</v>
      </c>
      <c r="AO278" s="18">
        <f t="shared" si="41"/>
        <v>0.75</v>
      </c>
      <c r="AP278" s="7" t="s">
        <v>2096</v>
      </c>
    </row>
    <row r="279" spans="1:42" ht="15.75" hidden="1" customHeight="1" x14ac:dyDescent="0.25">
      <c r="A279" s="7">
        <v>296</v>
      </c>
      <c r="B279" s="7" t="s">
        <v>443</v>
      </c>
      <c r="C279" s="7" t="s">
        <v>516</v>
      </c>
      <c r="D279" s="7" t="s">
        <v>16</v>
      </c>
      <c r="E279" s="46" t="s">
        <v>520</v>
      </c>
      <c r="F279" s="8">
        <v>1</v>
      </c>
      <c r="G279" s="7" t="s">
        <v>18</v>
      </c>
      <c r="H279" s="7">
        <v>41</v>
      </c>
      <c r="I279" s="7">
        <v>41</v>
      </c>
      <c r="J279" s="53" t="s">
        <v>521</v>
      </c>
      <c r="K279" s="7">
        <v>38</v>
      </c>
      <c r="L279" s="7">
        <v>38</v>
      </c>
      <c r="M279" s="53" t="s">
        <v>521</v>
      </c>
      <c r="N279" s="7">
        <v>61</v>
      </c>
      <c r="O279" s="7">
        <v>61</v>
      </c>
      <c r="P279" s="53" t="s">
        <v>1312</v>
      </c>
      <c r="Q279" s="7">
        <v>55</v>
      </c>
      <c r="R279" s="7">
        <v>55</v>
      </c>
      <c r="S279" s="53" t="s">
        <v>1535</v>
      </c>
      <c r="T279" s="7">
        <v>88</v>
      </c>
      <c r="U279" s="7">
        <v>88</v>
      </c>
      <c r="V279" s="102" t="s">
        <v>1535</v>
      </c>
      <c r="W279" s="78">
        <v>86</v>
      </c>
      <c r="X279" s="78">
        <v>86</v>
      </c>
      <c r="Y279" s="107" t="s">
        <v>1966</v>
      </c>
      <c r="Z279" s="202"/>
      <c r="AA279" s="202"/>
      <c r="AB279" s="202"/>
      <c r="AC279" s="202"/>
      <c r="AD279" s="202"/>
      <c r="AE279" s="202"/>
      <c r="AF279" s="202"/>
      <c r="AG279" s="202"/>
      <c r="AH279" s="202"/>
      <c r="AI279" s="202"/>
      <c r="AJ279" s="202"/>
      <c r="AK279" s="202"/>
      <c r="AL279" s="7">
        <f t="shared" si="42"/>
        <v>369</v>
      </c>
      <c r="AM279" s="7">
        <f t="shared" si="43"/>
        <v>369</v>
      </c>
      <c r="AN279" s="18">
        <f>AL279/AM279</f>
        <v>1</v>
      </c>
      <c r="AO279" s="18">
        <f>+AN279/F279</f>
        <v>1</v>
      </c>
      <c r="AP279" s="7" t="s">
        <v>2096</v>
      </c>
    </row>
    <row r="280" spans="1:42" ht="15.75" hidden="1" customHeight="1" x14ac:dyDescent="0.25">
      <c r="A280" s="7">
        <v>297</v>
      </c>
      <c r="B280" s="7" t="s">
        <v>443</v>
      </c>
      <c r="C280" s="7" t="s">
        <v>516</v>
      </c>
      <c r="D280" s="7" t="s">
        <v>16</v>
      </c>
      <c r="E280" s="46" t="s">
        <v>522</v>
      </c>
      <c r="F280" s="8">
        <v>1</v>
      </c>
      <c r="G280" s="7" t="s">
        <v>18</v>
      </c>
      <c r="H280" s="7">
        <v>1303</v>
      </c>
      <c r="I280" s="7">
        <v>1303</v>
      </c>
      <c r="J280" s="53" t="s">
        <v>523</v>
      </c>
      <c r="K280" s="7">
        <v>251</v>
      </c>
      <c r="L280" s="7">
        <v>251</v>
      </c>
      <c r="M280" s="53" t="s">
        <v>523</v>
      </c>
      <c r="N280" s="20">
        <v>335</v>
      </c>
      <c r="O280" s="20">
        <v>335</v>
      </c>
      <c r="P280" s="53" t="s">
        <v>1313</v>
      </c>
      <c r="Q280" s="20">
        <v>153</v>
      </c>
      <c r="R280" s="20">
        <v>153</v>
      </c>
      <c r="S280" s="53" t="s">
        <v>1536</v>
      </c>
      <c r="T280" s="20">
        <v>162</v>
      </c>
      <c r="U280" s="20">
        <v>162</v>
      </c>
      <c r="V280" s="130" t="s">
        <v>1536</v>
      </c>
      <c r="W280" s="78">
        <v>178</v>
      </c>
      <c r="X280" s="78">
        <v>178</v>
      </c>
      <c r="Y280" s="107" t="s">
        <v>1536</v>
      </c>
      <c r="Z280" s="202"/>
      <c r="AA280" s="202"/>
      <c r="AB280" s="202"/>
      <c r="AC280" s="202"/>
      <c r="AD280" s="202"/>
      <c r="AE280" s="202"/>
      <c r="AF280" s="202"/>
      <c r="AG280" s="202"/>
      <c r="AH280" s="202"/>
      <c r="AI280" s="202"/>
      <c r="AJ280" s="202"/>
      <c r="AK280" s="202"/>
      <c r="AL280" s="7">
        <f t="shared" si="42"/>
        <v>2382</v>
      </c>
      <c r="AM280" s="7">
        <f t="shared" si="43"/>
        <v>2382</v>
      </c>
      <c r="AN280" s="18">
        <f>AL280/AM280</f>
        <v>1</v>
      </c>
      <c r="AO280" s="18">
        <f>+AN280/F280</f>
        <v>1</v>
      </c>
      <c r="AP280" s="7" t="s">
        <v>2096</v>
      </c>
    </row>
    <row r="281" spans="1:42" ht="15.75" hidden="1" customHeight="1" x14ac:dyDescent="0.25">
      <c r="A281" s="7">
        <v>298</v>
      </c>
      <c r="B281" s="7" t="s">
        <v>443</v>
      </c>
      <c r="C281" s="7" t="s">
        <v>516</v>
      </c>
      <c r="D281" s="7" t="s">
        <v>16</v>
      </c>
      <c r="E281" s="46" t="s">
        <v>524</v>
      </c>
      <c r="F281" s="8">
        <v>1</v>
      </c>
      <c r="G281" s="7" t="s">
        <v>18</v>
      </c>
      <c r="H281" s="7">
        <v>105</v>
      </c>
      <c r="I281" s="7">
        <v>105</v>
      </c>
      <c r="J281" s="53" t="s">
        <v>525</v>
      </c>
      <c r="K281" s="7">
        <v>17</v>
      </c>
      <c r="L281" s="7">
        <v>17</v>
      </c>
      <c r="M281" s="53" t="s">
        <v>525</v>
      </c>
      <c r="N281" s="20">
        <v>83</v>
      </c>
      <c r="O281" s="20">
        <v>83</v>
      </c>
      <c r="P281" s="53" t="s">
        <v>1314</v>
      </c>
      <c r="Q281" s="20">
        <v>5</v>
      </c>
      <c r="R281" s="20">
        <v>5</v>
      </c>
      <c r="S281" s="53" t="s">
        <v>1537</v>
      </c>
      <c r="T281" s="144">
        <v>6</v>
      </c>
      <c r="U281" s="20">
        <v>6</v>
      </c>
      <c r="V281" s="130" t="s">
        <v>1537</v>
      </c>
      <c r="W281" s="78">
        <v>3</v>
      </c>
      <c r="X281" s="78">
        <v>3</v>
      </c>
      <c r="Y281" s="107" t="s">
        <v>1967</v>
      </c>
      <c r="Z281" s="202"/>
      <c r="AA281" s="202"/>
      <c r="AB281" s="202"/>
      <c r="AC281" s="202"/>
      <c r="AD281" s="202"/>
      <c r="AE281" s="202"/>
      <c r="AF281" s="202"/>
      <c r="AG281" s="202"/>
      <c r="AH281" s="202"/>
      <c r="AI281" s="202"/>
      <c r="AJ281" s="202"/>
      <c r="AK281" s="202"/>
      <c r="AL281" s="7">
        <f t="shared" si="42"/>
        <v>219</v>
      </c>
      <c r="AM281" s="7">
        <f t="shared" si="43"/>
        <v>219</v>
      </c>
      <c r="AN281" s="18">
        <f>AL281/AM281</f>
        <v>1</v>
      </c>
      <c r="AO281" s="18">
        <f>+AN281/F281</f>
        <v>1</v>
      </c>
      <c r="AP281" s="7" t="s">
        <v>2096</v>
      </c>
    </row>
    <row r="282" spans="1:42" ht="15.75" hidden="1" customHeight="1" x14ac:dyDescent="0.25">
      <c r="A282" s="7">
        <v>299</v>
      </c>
      <c r="B282" s="7" t="s">
        <v>443</v>
      </c>
      <c r="C282" s="7" t="s">
        <v>516</v>
      </c>
      <c r="D282" s="7" t="s">
        <v>16</v>
      </c>
      <c r="E282" s="46" t="s">
        <v>526</v>
      </c>
      <c r="F282" s="8">
        <v>1</v>
      </c>
      <c r="G282" s="7" t="s">
        <v>18</v>
      </c>
      <c r="H282" s="7">
        <v>1701</v>
      </c>
      <c r="I282" s="7">
        <v>1701</v>
      </c>
      <c r="J282" s="53" t="s">
        <v>527</v>
      </c>
      <c r="K282" s="7">
        <v>1282</v>
      </c>
      <c r="L282" s="7">
        <v>1282</v>
      </c>
      <c r="M282" s="53" t="s">
        <v>527</v>
      </c>
      <c r="N282" s="20">
        <v>1110</v>
      </c>
      <c r="O282" s="20">
        <v>1110</v>
      </c>
      <c r="P282" s="53" t="s">
        <v>1315</v>
      </c>
      <c r="Q282" s="20">
        <v>938</v>
      </c>
      <c r="R282" s="20">
        <v>938</v>
      </c>
      <c r="S282" s="53" t="s">
        <v>1538</v>
      </c>
      <c r="T282" s="20">
        <v>1607</v>
      </c>
      <c r="U282" s="20">
        <v>1607</v>
      </c>
      <c r="V282" s="130" t="s">
        <v>1538</v>
      </c>
      <c r="W282" s="78">
        <v>1663</v>
      </c>
      <c r="X282" s="78">
        <v>1663</v>
      </c>
      <c r="Y282" s="107" t="s">
        <v>1538</v>
      </c>
      <c r="Z282" s="202"/>
      <c r="AA282" s="202"/>
      <c r="AB282" s="202"/>
      <c r="AC282" s="202"/>
      <c r="AD282" s="202"/>
      <c r="AE282" s="202"/>
      <c r="AF282" s="202"/>
      <c r="AG282" s="202"/>
      <c r="AH282" s="202"/>
      <c r="AI282" s="202"/>
      <c r="AJ282" s="202"/>
      <c r="AK282" s="202"/>
      <c r="AL282" s="7">
        <f t="shared" si="42"/>
        <v>8301</v>
      </c>
      <c r="AM282" s="7">
        <f t="shared" si="43"/>
        <v>8301</v>
      </c>
      <c r="AN282" s="18">
        <f>AL282/AM282</f>
        <v>1</v>
      </c>
      <c r="AO282" s="18">
        <f>+AN282/F282</f>
        <v>1</v>
      </c>
      <c r="AP282" s="7" t="s">
        <v>2096</v>
      </c>
    </row>
    <row r="283" spans="1:42" ht="15.75" hidden="1" customHeight="1" x14ac:dyDescent="0.25">
      <c r="A283" s="7">
        <v>300</v>
      </c>
      <c r="B283" s="7" t="s">
        <v>443</v>
      </c>
      <c r="C283" s="7" t="s">
        <v>80</v>
      </c>
      <c r="D283" s="7" t="s">
        <v>16</v>
      </c>
      <c r="E283" s="46" t="s">
        <v>528</v>
      </c>
      <c r="F283" s="8">
        <v>1</v>
      </c>
      <c r="G283" s="7" t="s">
        <v>18</v>
      </c>
      <c r="H283" s="7">
        <v>252</v>
      </c>
      <c r="I283" s="7">
        <v>252</v>
      </c>
      <c r="J283" s="53" t="s">
        <v>529</v>
      </c>
      <c r="K283" s="7">
        <v>258</v>
      </c>
      <c r="L283" s="7">
        <v>258</v>
      </c>
      <c r="M283" s="53" t="s">
        <v>529</v>
      </c>
      <c r="N283" s="7">
        <v>287</v>
      </c>
      <c r="O283" s="7">
        <v>287</v>
      </c>
      <c r="P283" s="53" t="s">
        <v>1316</v>
      </c>
      <c r="Q283" s="7">
        <v>147</v>
      </c>
      <c r="R283" s="7">
        <v>147</v>
      </c>
      <c r="S283" s="53" t="s">
        <v>1539</v>
      </c>
      <c r="T283" s="98">
        <v>207</v>
      </c>
      <c r="U283" s="7">
        <v>207</v>
      </c>
      <c r="V283" s="102" t="s">
        <v>1539</v>
      </c>
      <c r="W283" s="3">
        <v>277</v>
      </c>
      <c r="X283" s="3">
        <v>277</v>
      </c>
      <c r="Y283" s="105" t="s">
        <v>1539</v>
      </c>
      <c r="AL283" s="7">
        <f t="shared" si="42"/>
        <v>1428</v>
      </c>
      <c r="AM283" s="7">
        <f t="shared" si="43"/>
        <v>1428</v>
      </c>
      <c r="AN283" s="18">
        <f>AL283/AM283</f>
        <v>1</v>
      </c>
      <c r="AO283" s="18">
        <f>+AN283/F283</f>
        <v>1</v>
      </c>
      <c r="AP283" s="7" t="s">
        <v>2096</v>
      </c>
    </row>
    <row r="284" spans="1:42" ht="15.75" hidden="1" customHeight="1" x14ac:dyDescent="0.25">
      <c r="A284" s="7">
        <v>301</v>
      </c>
      <c r="B284" s="7" t="s">
        <v>443</v>
      </c>
      <c r="C284" s="7" t="s">
        <v>80</v>
      </c>
      <c r="D284" s="7" t="s">
        <v>16</v>
      </c>
      <c r="E284" s="46" t="s">
        <v>530</v>
      </c>
      <c r="F284" s="7">
        <v>12</v>
      </c>
      <c r="G284" s="7" t="s">
        <v>82</v>
      </c>
      <c r="H284" s="7">
        <v>1</v>
      </c>
      <c r="I284" s="10">
        <v>1</v>
      </c>
      <c r="J284" s="53" t="s">
        <v>531</v>
      </c>
      <c r="K284" s="11">
        <v>1</v>
      </c>
      <c r="L284" s="10">
        <v>1</v>
      </c>
      <c r="M284" s="53" t="s">
        <v>531</v>
      </c>
      <c r="N284" s="7">
        <v>1</v>
      </c>
      <c r="O284" s="10">
        <v>1</v>
      </c>
      <c r="P284" s="53" t="s">
        <v>1317</v>
      </c>
      <c r="Q284" s="7">
        <v>1</v>
      </c>
      <c r="R284" s="7">
        <v>1</v>
      </c>
      <c r="S284" s="53" t="s">
        <v>1540</v>
      </c>
      <c r="T284" s="98">
        <v>1</v>
      </c>
      <c r="U284" s="7">
        <v>1</v>
      </c>
      <c r="V284" s="102" t="s">
        <v>1540</v>
      </c>
      <c r="W284" s="3">
        <v>1</v>
      </c>
      <c r="X284" s="3">
        <v>1</v>
      </c>
      <c r="Y284" s="105" t="s">
        <v>1968</v>
      </c>
      <c r="AL284" s="7">
        <f t="shared" si="42"/>
        <v>6</v>
      </c>
      <c r="AM284" s="7">
        <f t="shared" si="43"/>
        <v>6</v>
      </c>
      <c r="AN284" s="18">
        <f>+AL284/AM284</f>
        <v>1</v>
      </c>
      <c r="AO284" s="18">
        <f>+AL284/F284</f>
        <v>0.5</v>
      </c>
      <c r="AP284" s="7" t="s">
        <v>2096</v>
      </c>
    </row>
    <row r="285" spans="1:42" ht="15.75" hidden="1" customHeight="1" x14ac:dyDescent="0.25">
      <c r="A285" s="7">
        <v>302</v>
      </c>
      <c r="B285" s="7" t="s">
        <v>443</v>
      </c>
      <c r="C285" s="7" t="s">
        <v>80</v>
      </c>
      <c r="D285" s="7" t="s">
        <v>16</v>
      </c>
      <c r="E285" s="46" t="s">
        <v>83</v>
      </c>
      <c r="F285" s="8">
        <v>1</v>
      </c>
      <c r="G285" s="7" t="s">
        <v>18</v>
      </c>
      <c r="H285" s="11">
        <v>20</v>
      </c>
      <c r="I285" s="11">
        <v>20</v>
      </c>
      <c r="J285" s="53" t="s">
        <v>532</v>
      </c>
      <c r="K285" s="11">
        <v>20</v>
      </c>
      <c r="L285" s="7">
        <v>20</v>
      </c>
      <c r="M285" s="53" t="s">
        <v>532</v>
      </c>
      <c r="N285" s="7">
        <v>20</v>
      </c>
      <c r="O285" s="7">
        <v>20</v>
      </c>
      <c r="P285" s="53" t="s">
        <v>1318</v>
      </c>
      <c r="Q285" s="7">
        <v>11</v>
      </c>
      <c r="R285" s="7">
        <v>11</v>
      </c>
      <c r="S285" s="53" t="s">
        <v>1541</v>
      </c>
      <c r="T285" s="98">
        <v>4</v>
      </c>
      <c r="U285" s="7">
        <v>4</v>
      </c>
      <c r="V285" s="102" t="s">
        <v>1541</v>
      </c>
      <c r="W285" s="3">
        <v>10</v>
      </c>
      <c r="X285" s="3">
        <v>10</v>
      </c>
      <c r="Y285" s="105" t="s">
        <v>1541</v>
      </c>
      <c r="AL285" s="7">
        <f t="shared" si="42"/>
        <v>85</v>
      </c>
      <c r="AM285" s="7">
        <f t="shared" si="43"/>
        <v>85</v>
      </c>
      <c r="AN285" s="18">
        <f>AL285/AM285</f>
        <v>1</v>
      </c>
      <c r="AO285" s="18">
        <f>+AN285/F285</f>
        <v>1</v>
      </c>
      <c r="AP285" s="7" t="s">
        <v>2096</v>
      </c>
    </row>
    <row r="286" spans="1:42" ht="15.75" hidden="1" customHeight="1" x14ac:dyDescent="0.25">
      <c r="A286" s="7">
        <v>303</v>
      </c>
      <c r="B286" s="7" t="s">
        <v>443</v>
      </c>
      <c r="C286" s="7" t="s">
        <v>80</v>
      </c>
      <c r="D286" s="7" t="s">
        <v>16</v>
      </c>
      <c r="E286" s="46" t="s">
        <v>533</v>
      </c>
      <c r="F286" s="7">
        <v>1</v>
      </c>
      <c r="G286" s="7" t="s">
        <v>89</v>
      </c>
      <c r="H286" s="10">
        <v>0</v>
      </c>
      <c r="I286" s="10">
        <v>0</v>
      </c>
      <c r="J286" s="56" t="s">
        <v>26</v>
      </c>
      <c r="K286" s="10">
        <v>0</v>
      </c>
      <c r="L286" s="10">
        <v>0</v>
      </c>
      <c r="M286" s="56" t="s">
        <v>26</v>
      </c>
      <c r="N286" s="10">
        <v>0</v>
      </c>
      <c r="O286" s="10">
        <v>0</v>
      </c>
      <c r="P286" s="56" t="s">
        <v>26</v>
      </c>
      <c r="Q286" s="10">
        <v>0</v>
      </c>
      <c r="R286" s="10">
        <v>0</v>
      </c>
      <c r="S286" s="56" t="s">
        <v>26</v>
      </c>
      <c r="T286" s="97">
        <v>0</v>
      </c>
      <c r="U286" s="10">
        <v>0</v>
      </c>
      <c r="V286" s="56" t="s">
        <v>26</v>
      </c>
      <c r="W286" s="51">
        <v>0</v>
      </c>
      <c r="X286" s="51">
        <v>0</v>
      </c>
      <c r="Y286" s="137"/>
      <c r="AL286" s="20">
        <f t="shared" si="42"/>
        <v>0</v>
      </c>
      <c r="AM286" s="20">
        <f t="shared" si="43"/>
        <v>0</v>
      </c>
      <c r="AN286" s="18" t="e">
        <f>+AL286/AM286</f>
        <v>#DIV/0!</v>
      </c>
      <c r="AO286" s="18">
        <f>+AL286/F286</f>
        <v>0</v>
      </c>
      <c r="AP286" s="7" t="s">
        <v>2094</v>
      </c>
    </row>
    <row r="287" spans="1:42" ht="15.75" hidden="1" customHeight="1" x14ac:dyDescent="0.25">
      <c r="A287" s="7">
        <v>304</v>
      </c>
      <c r="B287" s="7" t="s">
        <v>534</v>
      </c>
      <c r="C287" s="7" t="s">
        <v>535</v>
      </c>
      <c r="D287" s="7" t="s">
        <v>16</v>
      </c>
      <c r="E287" s="108" t="s">
        <v>536</v>
      </c>
      <c r="F287" s="8">
        <v>1</v>
      </c>
      <c r="G287" s="7" t="s">
        <v>18</v>
      </c>
      <c r="H287" s="7">
        <v>1</v>
      </c>
      <c r="I287" s="7">
        <v>1</v>
      </c>
      <c r="J287" s="52" t="s">
        <v>1196</v>
      </c>
      <c r="K287" s="7">
        <v>0</v>
      </c>
      <c r="L287" s="7">
        <v>0</v>
      </c>
      <c r="M287" s="57"/>
      <c r="N287" s="7">
        <v>10</v>
      </c>
      <c r="O287" s="7">
        <v>10</v>
      </c>
      <c r="P287" s="58" t="s">
        <v>1451</v>
      </c>
      <c r="Q287" s="7">
        <v>3</v>
      </c>
      <c r="R287" s="7">
        <v>3</v>
      </c>
      <c r="S287" s="53" t="s">
        <v>1542</v>
      </c>
      <c r="T287" s="27">
        <v>1</v>
      </c>
      <c r="U287" s="3">
        <v>1</v>
      </c>
      <c r="V287" s="46" t="s">
        <v>1869</v>
      </c>
      <c r="W287" s="3">
        <v>2</v>
      </c>
      <c r="X287" s="3">
        <v>2</v>
      </c>
      <c r="Y287" s="46" t="s">
        <v>1969</v>
      </c>
      <c r="Z287" s="46"/>
      <c r="AA287" s="46"/>
      <c r="AB287" s="46"/>
      <c r="AC287" s="46"/>
      <c r="AD287" s="46"/>
      <c r="AE287" s="46"/>
      <c r="AF287" s="46"/>
      <c r="AG287" s="46"/>
      <c r="AH287" s="46"/>
      <c r="AI287" s="46"/>
      <c r="AJ287" s="46"/>
      <c r="AK287" s="46"/>
      <c r="AL287" s="7">
        <f t="shared" si="42"/>
        <v>17</v>
      </c>
      <c r="AM287" s="7">
        <f t="shared" si="43"/>
        <v>17</v>
      </c>
      <c r="AN287" s="18">
        <f>AL287/AM287</f>
        <v>1</v>
      </c>
      <c r="AO287" s="18">
        <f>+AN287/F287</f>
        <v>1</v>
      </c>
      <c r="AP287" s="7" t="s">
        <v>2096</v>
      </c>
    </row>
    <row r="288" spans="1:42" ht="15.75" hidden="1" customHeight="1" x14ac:dyDescent="0.25">
      <c r="A288" s="7">
        <v>305</v>
      </c>
      <c r="B288" s="7" t="s">
        <v>534</v>
      </c>
      <c r="C288" s="7" t="s">
        <v>535</v>
      </c>
      <c r="D288" s="7" t="s">
        <v>16</v>
      </c>
      <c r="E288" s="108" t="s">
        <v>537</v>
      </c>
      <c r="F288" s="8">
        <v>1</v>
      </c>
      <c r="G288" s="7" t="s">
        <v>18</v>
      </c>
      <c r="H288" s="7">
        <v>2</v>
      </c>
      <c r="I288" s="7">
        <v>2</v>
      </c>
      <c r="J288" s="52" t="s">
        <v>1197</v>
      </c>
      <c r="K288" s="7">
        <v>3</v>
      </c>
      <c r="L288" s="7">
        <v>3</v>
      </c>
      <c r="M288" s="57" t="s">
        <v>559</v>
      </c>
      <c r="N288" s="7">
        <v>9</v>
      </c>
      <c r="O288" s="7">
        <v>9</v>
      </c>
      <c r="P288" s="58" t="s">
        <v>1452</v>
      </c>
      <c r="Q288" s="7">
        <v>7</v>
      </c>
      <c r="R288" s="7">
        <v>7</v>
      </c>
      <c r="S288" s="53" t="s">
        <v>1543</v>
      </c>
      <c r="T288" s="3">
        <v>9</v>
      </c>
      <c r="U288" s="3">
        <v>9</v>
      </c>
      <c r="V288" s="46" t="s">
        <v>1870</v>
      </c>
      <c r="W288" s="3">
        <v>9</v>
      </c>
      <c r="X288" s="3">
        <v>9</v>
      </c>
      <c r="Y288" s="46" t="s">
        <v>1870</v>
      </c>
      <c r="Z288" s="46"/>
      <c r="AA288" s="46"/>
      <c r="AB288" s="46"/>
      <c r="AC288" s="46"/>
      <c r="AD288" s="46"/>
      <c r="AE288" s="46"/>
      <c r="AF288" s="46"/>
      <c r="AG288" s="46"/>
      <c r="AH288" s="46"/>
      <c r="AI288" s="46"/>
      <c r="AJ288" s="46"/>
      <c r="AK288" s="46"/>
      <c r="AL288" s="7">
        <f t="shared" si="42"/>
        <v>39</v>
      </c>
      <c r="AM288" s="7">
        <f t="shared" si="43"/>
        <v>39</v>
      </c>
      <c r="AN288" s="18">
        <f>AL288/AM288</f>
        <v>1</v>
      </c>
      <c r="AO288" s="18">
        <f>+AN288/F288</f>
        <v>1</v>
      </c>
      <c r="AP288" s="7" t="s">
        <v>2096</v>
      </c>
    </row>
    <row r="289" spans="1:42" ht="15.75" hidden="1" customHeight="1" x14ac:dyDescent="0.25">
      <c r="A289" s="7">
        <v>306</v>
      </c>
      <c r="B289" s="7" t="s">
        <v>534</v>
      </c>
      <c r="C289" s="7" t="s">
        <v>535</v>
      </c>
      <c r="D289" s="7" t="s">
        <v>16</v>
      </c>
      <c r="E289" s="108" t="s">
        <v>538</v>
      </c>
      <c r="F289" s="8">
        <v>1</v>
      </c>
      <c r="G289" s="7" t="s">
        <v>18</v>
      </c>
      <c r="H289" s="7">
        <v>4</v>
      </c>
      <c r="I289" s="7">
        <v>4</v>
      </c>
      <c r="J289" s="52" t="s">
        <v>1199</v>
      </c>
      <c r="K289" s="7">
        <v>7</v>
      </c>
      <c r="L289" s="7">
        <v>7</v>
      </c>
      <c r="M289" s="57" t="s">
        <v>561</v>
      </c>
      <c r="N289" s="7">
        <v>2</v>
      </c>
      <c r="O289" s="7">
        <v>2</v>
      </c>
      <c r="P289" s="58" t="s">
        <v>1453</v>
      </c>
      <c r="Q289" s="7">
        <v>4</v>
      </c>
      <c r="R289" s="7">
        <v>4</v>
      </c>
      <c r="S289" s="53" t="s">
        <v>1544</v>
      </c>
      <c r="T289" s="3">
        <v>1</v>
      </c>
      <c r="U289" s="3">
        <v>1</v>
      </c>
      <c r="V289" s="46" t="s">
        <v>1871</v>
      </c>
      <c r="W289" s="3">
        <v>2</v>
      </c>
      <c r="X289" s="3">
        <v>2</v>
      </c>
      <c r="Y289" s="46" t="s">
        <v>1970</v>
      </c>
      <c r="Z289" s="46"/>
      <c r="AA289" s="46"/>
      <c r="AB289" s="46"/>
      <c r="AC289" s="46"/>
      <c r="AD289" s="46"/>
      <c r="AE289" s="46"/>
      <c r="AF289" s="46"/>
      <c r="AG289" s="46"/>
      <c r="AH289" s="46"/>
      <c r="AI289" s="46"/>
      <c r="AJ289" s="46"/>
      <c r="AK289" s="46"/>
      <c r="AL289" s="7">
        <f t="shared" si="42"/>
        <v>20</v>
      </c>
      <c r="AM289" s="7">
        <f t="shared" si="43"/>
        <v>20</v>
      </c>
      <c r="AN289" s="18">
        <f>AL289/AM289</f>
        <v>1</v>
      </c>
      <c r="AO289" s="18">
        <f>+AN289/F289</f>
        <v>1</v>
      </c>
      <c r="AP289" s="7" t="s">
        <v>2096</v>
      </c>
    </row>
    <row r="290" spans="1:42" ht="15.75" hidden="1" customHeight="1" x14ac:dyDescent="0.25">
      <c r="A290" s="7">
        <v>307</v>
      </c>
      <c r="B290" s="7" t="s">
        <v>534</v>
      </c>
      <c r="C290" s="7" t="s">
        <v>539</v>
      </c>
      <c r="D290" s="7" t="s">
        <v>16</v>
      </c>
      <c r="E290" s="109" t="s">
        <v>540</v>
      </c>
      <c r="F290" s="8">
        <v>1</v>
      </c>
      <c r="G290" s="7" t="s">
        <v>18</v>
      </c>
      <c r="H290" s="7">
        <v>2</v>
      </c>
      <c r="I290" s="7">
        <v>2</v>
      </c>
      <c r="J290" s="52" t="s">
        <v>1203</v>
      </c>
      <c r="K290" s="7">
        <v>0</v>
      </c>
      <c r="L290" s="7">
        <v>0</v>
      </c>
      <c r="M290" s="57"/>
      <c r="N290" s="7">
        <v>0</v>
      </c>
      <c r="O290" s="7">
        <v>0</v>
      </c>
      <c r="P290" s="58" t="s">
        <v>1454</v>
      </c>
      <c r="Q290" s="7">
        <v>0</v>
      </c>
      <c r="R290" s="7">
        <v>0</v>
      </c>
      <c r="S290" s="47"/>
      <c r="T290" s="3">
        <v>1</v>
      </c>
      <c r="U290" s="3">
        <v>1</v>
      </c>
      <c r="V290" s="46" t="s">
        <v>1872</v>
      </c>
      <c r="W290" s="40">
        <v>0</v>
      </c>
      <c r="X290" s="40">
        <v>0</v>
      </c>
      <c r="Y290" s="46" t="s">
        <v>1971</v>
      </c>
      <c r="Z290" s="46"/>
      <c r="AA290" s="46"/>
      <c r="AB290" s="46"/>
      <c r="AC290" s="46"/>
      <c r="AD290" s="46"/>
      <c r="AE290" s="46"/>
      <c r="AF290" s="46"/>
      <c r="AG290" s="46"/>
      <c r="AH290" s="46"/>
      <c r="AI290" s="46"/>
      <c r="AJ290" s="46"/>
      <c r="AK290" s="46"/>
      <c r="AL290" s="7">
        <f t="shared" si="42"/>
        <v>3</v>
      </c>
      <c r="AM290" s="7">
        <f t="shared" si="43"/>
        <v>3</v>
      </c>
      <c r="AN290" s="18">
        <f>AL290/AM290</f>
        <v>1</v>
      </c>
      <c r="AO290" s="18">
        <f>+AN290/F290</f>
        <v>1</v>
      </c>
      <c r="AP290" s="7" t="s">
        <v>2096</v>
      </c>
    </row>
    <row r="291" spans="1:42" ht="15.75" hidden="1" customHeight="1" x14ac:dyDescent="0.25">
      <c r="A291" s="7">
        <v>308</v>
      </c>
      <c r="B291" s="7" t="s">
        <v>534</v>
      </c>
      <c r="C291" s="7" t="s">
        <v>539</v>
      </c>
      <c r="D291" s="7" t="s">
        <v>16</v>
      </c>
      <c r="E291" s="109" t="s">
        <v>541</v>
      </c>
      <c r="F291" s="8">
        <v>1</v>
      </c>
      <c r="G291" s="7" t="s">
        <v>18</v>
      </c>
      <c r="H291" s="7">
        <v>3</v>
      </c>
      <c r="I291" s="7">
        <v>3</v>
      </c>
      <c r="J291" s="52" t="s">
        <v>1204</v>
      </c>
      <c r="K291" s="7">
        <v>18</v>
      </c>
      <c r="L291" s="7">
        <v>18</v>
      </c>
      <c r="M291" s="57" t="s">
        <v>564</v>
      </c>
      <c r="N291" s="7">
        <v>0</v>
      </c>
      <c r="O291" s="7">
        <v>0</v>
      </c>
      <c r="P291" s="58" t="s">
        <v>1455</v>
      </c>
      <c r="Q291" s="7">
        <v>0</v>
      </c>
      <c r="R291" s="7">
        <v>0</v>
      </c>
      <c r="S291" s="47"/>
      <c r="T291" s="3">
        <v>2</v>
      </c>
      <c r="U291" s="3">
        <v>2</v>
      </c>
      <c r="V291" s="46" t="s">
        <v>1873</v>
      </c>
      <c r="W291" s="40">
        <v>0</v>
      </c>
      <c r="X291" s="40">
        <v>0</v>
      </c>
      <c r="Y291" s="46" t="s">
        <v>1455</v>
      </c>
      <c r="Z291" s="46"/>
      <c r="AA291" s="46"/>
      <c r="AB291" s="46"/>
      <c r="AC291" s="46"/>
      <c r="AD291" s="46"/>
      <c r="AE291" s="46"/>
      <c r="AF291" s="46"/>
      <c r="AG291" s="46"/>
      <c r="AH291" s="46"/>
      <c r="AI291" s="46"/>
      <c r="AJ291" s="46"/>
      <c r="AK291" s="46"/>
      <c r="AL291" s="7">
        <f t="shared" si="42"/>
        <v>23</v>
      </c>
      <c r="AM291" s="7">
        <f t="shared" si="43"/>
        <v>23</v>
      </c>
      <c r="AN291" s="18">
        <f>AL291/AM291</f>
        <v>1</v>
      </c>
      <c r="AO291" s="18">
        <f>+AN291/F291</f>
        <v>1</v>
      </c>
      <c r="AP291" s="7" t="s">
        <v>2096</v>
      </c>
    </row>
    <row r="292" spans="1:42" ht="15.75" hidden="1" customHeight="1" x14ac:dyDescent="0.25">
      <c r="A292" s="7">
        <v>309</v>
      </c>
      <c r="B292" s="7" t="s">
        <v>534</v>
      </c>
      <c r="C292" s="7" t="s">
        <v>539</v>
      </c>
      <c r="D292" s="7" t="s">
        <v>16</v>
      </c>
      <c r="E292" s="108" t="s">
        <v>542</v>
      </c>
      <c r="F292" s="7">
        <v>12</v>
      </c>
      <c r="G292" s="7" t="s">
        <v>79</v>
      </c>
      <c r="H292" s="7">
        <v>1</v>
      </c>
      <c r="I292" s="9">
        <v>1</v>
      </c>
      <c r="J292" s="52" t="s">
        <v>1206</v>
      </c>
      <c r="K292" s="7">
        <v>1</v>
      </c>
      <c r="L292" s="10">
        <v>1</v>
      </c>
      <c r="M292" s="57" t="s">
        <v>566</v>
      </c>
      <c r="N292" s="7">
        <v>1</v>
      </c>
      <c r="O292" s="10">
        <v>1</v>
      </c>
      <c r="P292" s="58" t="s">
        <v>1456</v>
      </c>
      <c r="Q292" s="7">
        <v>1</v>
      </c>
      <c r="R292" s="7">
        <v>1</v>
      </c>
      <c r="S292" s="53" t="s">
        <v>1456</v>
      </c>
      <c r="T292" s="3">
        <v>1</v>
      </c>
      <c r="U292" s="3">
        <v>1</v>
      </c>
      <c r="V292" s="46" t="s">
        <v>1456</v>
      </c>
      <c r="W292" s="3">
        <v>1</v>
      </c>
      <c r="X292" s="3">
        <v>1</v>
      </c>
      <c r="Y292" s="46" t="s">
        <v>1456</v>
      </c>
      <c r="Z292" s="46"/>
      <c r="AA292" s="46"/>
      <c r="AB292" s="46"/>
      <c r="AC292" s="46"/>
      <c r="AD292" s="46"/>
      <c r="AE292" s="46"/>
      <c r="AF292" s="46"/>
      <c r="AG292" s="46"/>
      <c r="AH292" s="46"/>
      <c r="AI292" s="46"/>
      <c r="AJ292" s="46"/>
      <c r="AK292" s="46"/>
      <c r="AL292" s="7">
        <f t="shared" si="42"/>
        <v>6</v>
      </c>
      <c r="AM292" s="7">
        <f t="shared" si="43"/>
        <v>6</v>
      </c>
      <c r="AN292" s="18">
        <f>+AL292/AM292</f>
        <v>1</v>
      </c>
      <c r="AO292" s="18">
        <f>+AL292/F292</f>
        <v>0.5</v>
      </c>
      <c r="AP292" s="7" t="s">
        <v>2096</v>
      </c>
    </row>
    <row r="293" spans="1:42" ht="15.75" hidden="1" customHeight="1" x14ac:dyDescent="0.25">
      <c r="A293" s="7">
        <v>310</v>
      </c>
      <c r="B293" s="7" t="s">
        <v>534</v>
      </c>
      <c r="C293" s="7" t="s">
        <v>543</v>
      </c>
      <c r="D293" s="7" t="s">
        <v>16</v>
      </c>
      <c r="E293" s="108" t="s">
        <v>544</v>
      </c>
      <c r="F293" s="8">
        <v>1</v>
      </c>
      <c r="G293" s="7" t="s">
        <v>18</v>
      </c>
      <c r="H293" s="7">
        <v>1</v>
      </c>
      <c r="I293" s="7">
        <v>1</v>
      </c>
      <c r="J293" s="52" t="s">
        <v>1200</v>
      </c>
      <c r="K293" s="7">
        <v>14</v>
      </c>
      <c r="L293" s="7">
        <v>14</v>
      </c>
      <c r="M293" s="57" t="s">
        <v>562</v>
      </c>
      <c r="N293" s="7">
        <v>31</v>
      </c>
      <c r="O293" s="7">
        <v>31</v>
      </c>
      <c r="P293" s="58" t="s">
        <v>1457</v>
      </c>
      <c r="Q293" s="7">
        <v>1</v>
      </c>
      <c r="R293" s="7">
        <v>1</v>
      </c>
      <c r="S293" s="53" t="s">
        <v>1545</v>
      </c>
      <c r="T293" s="3">
        <v>6</v>
      </c>
      <c r="U293" s="3">
        <v>6</v>
      </c>
      <c r="V293" s="46" t="s">
        <v>1874</v>
      </c>
      <c r="W293" s="3">
        <v>0</v>
      </c>
      <c r="X293" s="3">
        <v>0</v>
      </c>
      <c r="Y293" s="46" t="s">
        <v>1972</v>
      </c>
      <c r="Z293" s="46"/>
      <c r="AA293" s="46"/>
      <c r="AB293" s="46"/>
      <c r="AC293" s="46"/>
      <c r="AD293" s="46"/>
      <c r="AE293" s="46"/>
      <c r="AF293" s="46"/>
      <c r="AG293" s="46"/>
      <c r="AH293" s="46"/>
      <c r="AI293" s="46"/>
      <c r="AJ293" s="46"/>
      <c r="AK293" s="46"/>
      <c r="AL293" s="7">
        <f t="shared" si="42"/>
        <v>53</v>
      </c>
      <c r="AM293" s="7">
        <f t="shared" si="43"/>
        <v>53</v>
      </c>
      <c r="AN293" s="18">
        <f t="shared" ref="AN293:AN302" si="44">AL293/AM293</f>
        <v>1</v>
      </c>
      <c r="AO293" s="18">
        <f t="shared" ref="AO293:AO302" si="45">+AN293/F293</f>
        <v>1</v>
      </c>
      <c r="AP293" s="7" t="s">
        <v>2096</v>
      </c>
    </row>
    <row r="294" spans="1:42" ht="15.75" hidden="1" customHeight="1" x14ac:dyDescent="0.25">
      <c r="A294" s="7">
        <v>311</v>
      </c>
      <c r="B294" s="7" t="s">
        <v>534</v>
      </c>
      <c r="C294" s="7" t="s">
        <v>543</v>
      </c>
      <c r="D294" s="7" t="s">
        <v>16</v>
      </c>
      <c r="E294" s="108" t="s">
        <v>545</v>
      </c>
      <c r="F294" s="8">
        <v>1</v>
      </c>
      <c r="G294" s="7" t="s">
        <v>18</v>
      </c>
      <c r="H294" s="7">
        <v>0</v>
      </c>
      <c r="I294" s="7">
        <v>0</v>
      </c>
      <c r="J294" s="52"/>
      <c r="K294" s="7">
        <v>19</v>
      </c>
      <c r="L294" s="7">
        <v>19</v>
      </c>
      <c r="M294" s="57" t="s">
        <v>1220</v>
      </c>
      <c r="N294" s="7">
        <v>26</v>
      </c>
      <c r="O294" s="7">
        <v>26</v>
      </c>
      <c r="P294" s="58" t="s">
        <v>1458</v>
      </c>
      <c r="Q294" s="7">
        <v>15</v>
      </c>
      <c r="R294" s="7">
        <v>15</v>
      </c>
      <c r="S294" s="53" t="s">
        <v>1546</v>
      </c>
      <c r="T294" s="3">
        <v>7</v>
      </c>
      <c r="U294" s="3">
        <v>7</v>
      </c>
      <c r="V294" s="46" t="s">
        <v>1875</v>
      </c>
      <c r="W294" s="3">
        <v>9</v>
      </c>
      <c r="X294" s="3">
        <v>9</v>
      </c>
      <c r="Y294" s="46" t="s">
        <v>1973</v>
      </c>
      <c r="Z294" s="46"/>
      <c r="AA294" s="46"/>
      <c r="AB294" s="46"/>
      <c r="AC294" s="46"/>
      <c r="AD294" s="46"/>
      <c r="AE294" s="46"/>
      <c r="AF294" s="46"/>
      <c r="AG294" s="46"/>
      <c r="AH294" s="46"/>
      <c r="AI294" s="46"/>
      <c r="AJ294" s="46"/>
      <c r="AK294" s="46"/>
      <c r="AL294" s="7">
        <f t="shared" si="42"/>
        <v>76</v>
      </c>
      <c r="AM294" s="7">
        <f t="shared" si="43"/>
        <v>76</v>
      </c>
      <c r="AN294" s="18">
        <f t="shared" si="44"/>
        <v>1</v>
      </c>
      <c r="AO294" s="18">
        <f t="shared" si="45"/>
        <v>1</v>
      </c>
      <c r="AP294" s="7" t="s">
        <v>2096</v>
      </c>
    </row>
    <row r="295" spans="1:42" ht="15.75" hidden="1" customHeight="1" x14ac:dyDescent="0.25">
      <c r="A295" s="7">
        <v>312</v>
      </c>
      <c r="B295" s="7" t="s">
        <v>534</v>
      </c>
      <c r="C295" s="7" t="s">
        <v>543</v>
      </c>
      <c r="D295" s="7" t="s">
        <v>16</v>
      </c>
      <c r="E295" s="108" t="s">
        <v>546</v>
      </c>
      <c r="F295" s="8">
        <v>1</v>
      </c>
      <c r="G295" s="7" t="s">
        <v>18</v>
      </c>
      <c r="H295" s="7">
        <v>1</v>
      </c>
      <c r="I295" s="7">
        <v>1</v>
      </c>
      <c r="J295" s="52" t="s">
        <v>1205</v>
      </c>
      <c r="K295" s="7">
        <v>2</v>
      </c>
      <c r="L295" s="7">
        <v>2</v>
      </c>
      <c r="M295" s="57" t="s">
        <v>565</v>
      </c>
      <c r="N295" s="7">
        <v>2</v>
      </c>
      <c r="O295" s="7">
        <v>2</v>
      </c>
      <c r="P295" s="58" t="s">
        <v>1459</v>
      </c>
      <c r="Q295" s="7">
        <v>1</v>
      </c>
      <c r="R295" s="7">
        <v>1</v>
      </c>
      <c r="S295" s="53" t="s">
        <v>1547</v>
      </c>
      <c r="T295" s="3">
        <v>1</v>
      </c>
      <c r="U295" s="3">
        <v>1</v>
      </c>
      <c r="V295" s="46" t="s">
        <v>1547</v>
      </c>
      <c r="W295" s="3">
        <v>3</v>
      </c>
      <c r="X295" s="3">
        <v>3</v>
      </c>
      <c r="Y295" s="46" t="s">
        <v>1974</v>
      </c>
      <c r="Z295" s="46"/>
      <c r="AA295" s="46"/>
      <c r="AB295" s="46"/>
      <c r="AC295" s="46"/>
      <c r="AD295" s="46"/>
      <c r="AE295" s="46"/>
      <c r="AF295" s="46"/>
      <c r="AG295" s="46"/>
      <c r="AH295" s="46"/>
      <c r="AI295" s="46"/>
      <c r="AJ295" s="46"/>
      <c r="AK295" s="46"/>
      <c r="AL295" s="7">
        <f t="shared" si="42"/>
        <v>10</v>
      </c>
      <c r="AM295" s="7">
        <f t="shared" si="43"/>
        <v>10</v>
      </c>
      <c r="AN295" s="18">
        <f t="shared" si="44"/>
        <v>1</v>
      </c>
      <c r="AO295" s="18">
        <f t="shared" si="45"/>
        <v>1</v>
      </c>
      <c r="AP295" s="7" t="s">
        <v>2096</v>
      </c>
    </row>
    <row r="296" spans="1:42" ht="15.75" hidden="1" customHeight="1" x14ac:dyDescent="0.25">
      <c r="A296" s="7">
        <v>313</v>
      </c>
      <c r="B296" s="7" t="s">
        <v>534</v>
      </c>
      <c r="C296" s="7" t="s">
        <v>547</v>
      </c>
      <c r="D296" s="7" t="s">
        <v>16</v>
      </c>
      <c r="E296" s="108" t="s">
        <v>548</v>
      </c>
      <c r="F296" s="8">
        <v>1</v>
      </c>
      <c r="G296" s="7" t="s">
        <v>18</v>
      </c>
      <c r="H296" s="7">
        <v>1</v>
      </c>
      <c r="I296" s="7">
        <v>1</v>
      </c>
      <c r="J296" s="52" t="s">
        <v>1201</v>
      </c>
      <c r="K296" s="7">
        <v>0</v>
      </c>
      <c r="L296" s="7">
        <v>0</v>
      </c>
      <c r="M296" s="57"/>
      <c r="N296" s="7">
        <v>2</v>
      </c>
      <c r="O296" s="7">
        <v>2</v>
      </c>
      <c r="P296" s="58" t="s">
        <v>1460</v>
      </c>
      <c r="Q296" s="7">
        <v>4</v>
      </c>
      <c r="R296" s="7">
        <v>4</v>
      </c>
      <c r="S296" s="53" t="s">
        <v>1548</v>
      </c>
      <c r="T296" s="3">
        <v>2</v>
      </c>
      <c r="U296" s="3">
        <v>2</v>
      </c>
      <c r="V296" s="46" t="s">
        <v>1460</v>
      </c>
      <c r="W296" s="3">
        <v>13</v>
      </c>
      <c r="X296" s="3">
        <v>13</v>
      </c>
      <c r="Y296" s="46" t="s">
        <v>1975</v>
      </c>
      <c r="Z296" s="46"/>
      <c r="AA296" s="46"/>
      <c r="AB296" s="46"/>
      <c r="AC296" s="46"/>
      <c r="AD296" s="46"/>
      <c r="AE296" s="46"/>
      <c r="AF296" s="46"/>
      <c r="AG296" s="46"/>
      <c r="AH296" s="46"/>
      <c r="AI296" s="46"/>
      <c r="AJ296" s="46"/>
      <c r="AK296" s="46"/>
      <c r="AL296" s="7">
        <f t="shared" si="42"/>
        <v>22</v>
      </c>
      <c r="AM296" s="7">
        <f t="shared" si="43"/>
        <v>22</v>
      </c>
      <c r="AN296" s="18">
        <f t="shared" si="44"/>
        <v>1</v>
      </c>
      <c r="AO296" s="18">
        <f t="shared" si="45"/>
        <v>1</v>
      </c>
      <c r="AP296" s="7" t="s">
        <v>2096</v>
      </c>
    </row>
    <row r="297" spans="1:42" ht="15.75" hidden="1" customHeight="1" x14ac:dyDescent="0.25">
      <c r="A297" s="7">
        <v>314</v>
      </c>
      <c r="B297" s="7" t="s">
        <v>534</v>
      </c>
      <c r="C297" s="7" t="s">
        <v>547</v>
      </c>
      <c r="D297" s="7" t="s">
        <v>16</v>
      </c>
      <c r="E297" s="108" t="s">
        <v>549</v>
      </c>
      <c r="F297" s="8">
        <v>1</v>
      </c>
      <c r="G297" s="7" t="s">
        <v>18</v>
      </c>
      <c r="H297" s="11">
        <v>3</v>
      </c>
      <c r="I297" s="7">
        <v>3</v>
      </c>
      <c r="J297" s="52" t="s">
        <v>1207</v>
      </c>
      <c r="K297" s="15">
        <v>3</v>
      </c>
      <c r="L297" s="7">
        <v>3</v>
      </c>
      <c r="M297" s="57" t="s">
        <v>567</v>
      </c>
      <c r="N297" s="7">
        <v>4</v>
      </c>
      <c r="O297" s="7">
        <v>4</v>
      </c>
      <c r="P297" s="58" t="s">
        <v>1461</v>
      </c>
      <c r="Q297" s="7">
        <v>3</v>
      </c>
      <c r="R297" s="7">
        <v>3</v>
      </c>
      <c r="S297" s="53" t="s">
        <v>1670</v>
      </c>
      <c r="T297" s="3">
        <v>1</v>
      </c>
      <c r="U297" s="3">
        <v>1</v>
      </c>
      <c r="V297" s="46" t="s">
        <v>1876</v>
      </c>
      <c r="W297" s="40">
        <v>4</v>
      </c>
      <c r="X297" s="40">
        <v>4</v>
      </c>
      <c r="Y297" s="46" t="s">
        <v>1976</v>
      </c>
      <c r="Z297" s="46"/>
      <c r="AA297" s="46"/>
      <c r="AB297" s="46"/>
      <c r="AC297" s="46"/>
      <c r="AD297" s="46"/>
      <c r="AE297" s="46"/>
      <c r="AF297" s="46"/>
      <c r="AG297" s="46"/>
      <c r="AH297" s="46"/>
      <c r="AI297" s="46"/>
      <c r="AJ297" s="46"/>
      <c r="AK297" s="46"/>
      <c r="AL297" s="7">
        <f t="shared" si="42"/>
        <v>18</v>
      </c>
      <c r="AM297" s="7">
        <f t="shared" si="43"/>
        <v>18</v>
      </c>
      <c r="AN297" s="18">
        <f t="shared" si="44"/>
        <v>1</v>
      </c>
      <c r="AO297" s="18">
        <f t="shared" si="45"/>
        <v>1</v>
      </c>
      <c r="AP297" s="7" t="s">
        <v>2096</v>
      </c>
    </row>
    <row r="298" spans="1:42" ht="15.75" hidden="1" customHeight="1" x14ac:dyDescent="0.25">
      <c r="A298" s="7">
        <v>316</v>
      </c>
      <c r="B298" s="7" t="s">
        <v>534</v>
      </c>
      <c r="C298" s="7" t="s">
        <v>550</v>
      </c>
      <c r="D298" s="7" t="s">
        <v>16</v>
      </c>
      <c r="E298" s="108" t="s">
        <v>551</v>
      </c>
      <c r="F298" s="8">
        <v>1</v>
      </c>
      <c r="G298" s="7" t="s">
        <v>18</v>
      </c>
      <c r="H298" s="7">
        <v>3</v>
      </c>
      <c r="I298" s="7">
        <v>3</v>
      </c>
      <c r="J298" s="52" t="s">
        <v>1198</v>
      </c>
      <c r="K298" s="7">
        <v>3</v>
      </c>
      <c r="L298" s="7">
        <v>3</v>
      </c>
      <c r="M298" s="57" t="s">
        <v>560</v>
      </c>
      <c r="N298" s="7">
        <v>2</v>
      </c>
      <c r="O298" s="7">
        <v>2</v>
      </c>
      <c r="P298" s="58" t="s">
        <v>1462</v>
      </c>
      <c r="Q298" s="7">
        <v>2</v>
      </c>
      <c r="R298" s="7">
        <v>2</v>
      </c>
      <c r="S298" s="47" t="s">
        <v>1462</v>
      </c>
      <c r="T298" s="65">
        <v>3</v>
      </c>
      <c r="U298" s="3">
        <v>3</v>
      </c>
      <c r="V298" s="46" t="s">
        <v>1877</v>
      </c>
      <c r="W298" s="3">
        <v>2</v>
      </c>
      <c r="X298" s="3">
        <v>2</v>
      </c>
      <c r="Y298" s="46" t="s">
        <v>1462</v>
      </c>
      <c r="Z298" s="46"/>
      <c r="AA298" s="46"/>
      <c r="AB298" s="46"/>
      <c r="AC298" s="46"/>
      <c r="AD298" s="46"/>
      <c r="AE298" s="46"/>
      <c r="AF298" s="46"/>
      <c r="AG298" s="46"/>
      <c r="AH298" s="46"/>
      <c r="AI298" s="46"/>
      <c r="AJ298" s="46"/>
      <c r="AK298" s="46"/>
      <c r="AL298" s="7">
        <f t="shared" si="42"/>
        <v>15</v>
      </c>
      <c r="AM298" s="7">
        <f t="shared" si="43"/>
        <v>15</v>
      </c>
      <c r="AN298" s="18">
        <f t="shared" si="44"/>
        <v>1</v>
      </c>
      <c r="AO298" s="18">
        <f t="shared" si="45"/>
        <v>1</v>
      </c>
      <c r="AP298" s="7" t="s">
        <v>2096</v>
      </c>
    </row>
    <row r="299" spans="1:42" ht="15.75" hidden="1" customHeight="1" x14ac:dyDescent="0.25">
      <c r="A299" s="7">
        <v>318</v>
      </c>
      <c r="B299" s="7" t="s">
        <v>534</v>
      </c>
      <c r="C299" s="7" t="s">
        <v>550</v>
      </c>
      <c r="D299" s="7" t="s">
        <v>16</v>
      </c>
      <c r="E299" s="108" t="s">
        <v>552</v>
      </c>
      <c r="F299" s="8">
        <v>1</v>
      </c>
      <c r="G299" s="7" t="s">
        <v>18</v>
      </c>
      <c r="H299" s="7">
        <v>24</v>
      </c>
      <c r="I299" s="7">
        <v>24</v>
      </c>
      <c r="J299" s="52" t="s">
        <v>1202</v>
      </c>
      <c r="K299" s="7">
        <v>63</v>
      </c>
      <c r="L299" s="7">
        <v>63</v>
      </c>
      <c r="M299" s="57" t="s">
        <v>563</v>
      </c>
      <c r="N299" s="7">
        <v>56</v>
      </c>
      <c r="O299" s="7">
        <v>56</v>
      </c>
      <c r="P299" s="58" t="s">
        <v>1463</v>
      </c>
      <c r="Q299" s="7">
        <v>36</v>
      </c>
      <c r="R299" s="7">
        <v>36</v>
      </c>
      <c r="S299" s="53" t="s">
        <v>1549</v>
      </c>
      <c r="T299" s="3">
        <v>52</v>
      </c>
      <c r="U299" s="3">
        <v>52</v>
      </c>
      <c r="V299" s="46" t="s">
        <v>1878</v>
      </c>
      <c r="W299" s="3">
        <v>53</v>
      </c>
      <c r="X299" s="3">
        <v>53</v>
      </c>
      <c r="Y299" s="46" t="s">
        <v>1977</v>
      </c>
      <c r="Z299" s="46"/>
      <c r="AA299" s="46"/>
      <c r="AB299" s="46"/>
      <c r="AC299" s="46"/>
      <c r="AD299" s="46"/>
      <c r="AE299" s="46"/>
      <c r="AF299" s="46"/>
      <c r="AG299" s="46"/>
      <c r="AH299" s="46"/>
      <c r="AI299" s="46"/>
      <c r="AJ299" s="46"/>
      <c r="AK299" s="46"/>
      <c r="AL299" s="7">
        <f t="shared" si="42"/>
        <v>284</v>
      </c>
      <c r="AM299" s="7">
        <f t="shared" si="43"/>
        <v>284</v>
      </c>
      <c r="AN299" s="18">
        <f t="shared" si="44"/>
        <v>1</v>
      </c>
      <c r="AO299" s="18">
        <f t="shared" si="45"/>
        <v>1</v>
      </c>
      <c r="AP299" s="7" t="s">
        <v>2096</v>
      </c>
    </row>
    <row r="300" spans="1:42" ht="15.75" hidden="1" customHeight="1" x14ac:dyDescent="0.25">
      <c r="A300" s="7">
        <v>319</v>
      </c>
      <c r="B300" s="7" t="s">
        <v>534</v>
      </c>
      <c r="C300" s="7" t="s">
        <v>550</v>
      </c>
      <c r="D300" s="7" t="s">
        <v>16</v>
      </c>
      <c r="E300" s="46" t="s">
        <v>553</v>
      </c>
      <c r="F300" s="8">
        <v>1</v>
      </c>
      <c r="G300" s="7" t="s">
        <v>18</v>
      </c>
      <c r="H300" s="7">
        <v>0</v>
      </c>
      <c r="I300" s="7">
        <v>0</v>
      </c>
      <c r="J300" s="52"/>
      <c r="K300" s="7">
        <v>0</v>
      </c>
      <c r="L300" s="7">
        <v>0</v>
      </c>
      <c r="M300" s="57"/>
      <c r="N300" s="7">
        <v>1</v>
      </c>
      <c r="O300" s="7">
        <v>1</v>
      </c>
      <c r="P300" s="58" t="s">
        <v>1464</v>
      </c>
      <c r="Q300" s="7">
        <v>5</v>
      </c>
      <c r="R300" s="7">
        <v>5</v>
      </c>
      <c r="S300" s="47" t="s">
        <v>1550</v>
      </c>
      <c r="T300" s="3">
        <v>8</v>
      </c>
      <c r="U300" s="3">
        <v>8</v>
      </c>
      <c r="V300" s="46" t="s">
        <v>1879</v>
      </c>
      <c r="W300" s="3">
        <v>4</v>
      </c>
      <c r="X300" s="3">
        <v>4</v>
      </c>
      <c r="Y300" s="46" t="s">
        <v>1978</v>
      </c>
      <c r="Z300" s="46"/>
      <c r="AA300" s="46"/>
      <c r="AB300" s="46"/>
      <c r="AC300" s="46"/>
      <c r="AD300" s="46"/>
      <c r="AE300" s="46"/>
      <c r="AF300" s="46"/>
      <c r="AG300" s="46"/>
      <c r="AH300" s="46"/>
      <c r="AI300" s="46"/>
      <c r="AJ300" s="46"/>
      <c r="AK300" s="46"/>
      <c r="AL300" s="7">
        <f t="shared" si="42"/>
        <v>18</v>
      </c>
      <c r="AM300" s="7">
        <f t="shared" si="43"/>
        <v>18</v>
      </c>
      <c r="AN300" s="18">
        <f t="shared" si="44"/>
        <v>1</v>
      </c>
      <c r="AO300" s="18">
        <f t="shared" si="45"/>
        <v>1</v>
      </c>
      <c r="AP300" s="7" t="s">
        <v>2096</v>
      </c>
    </row>
    <row r="301" spans="1:42" ht="15.75" hidden="1" customHeight="1" x14ac:dyDescent="0.25">
      <c r="A301" s="7">
        <v>320</v>
      </c>
      <c r="B301" s="7" t="s">
        <v>534</v>
      </c>
      <c r="C301" s="7" t="s">
        <v>80</v>
      </c>
      <c r="D301" s="7" t="s">
        <v>16</v>
      </c>
      <c r="E301" s="108" t="s">
        <v>83</v>
      </c>
      <c r="F301" s="8">
        <v>1</v>
      </c>
      <c r="G301" s="7" t="s">
        <v>18</v>
      </c>
      <c r="H301" s="7">
        <v>6</v>
      </c>
      <c r="I301" s="7">
        <v>6</v>
      </c>
      <c r="J301" s="52" t="s">
        <v>1193</v>
      </c>
      <c r="K301" s="7">
        <v>3</v>
      </c>
      <c r="L301" s="7">
        <v>3</v>
      </c>
      <c r="M301" s="57" t="s">
        <v>556</v>
      </c>
      <c r="N301" s="7">
        <v>2</v>
      </c>
      <c r="O301" s="7">
        <v>2</v>
      </c>
      <c r="P301" s="58" t="s">
        <v>1465</v>
      </c>
      <c r="Q301" s="7">
        <v>1</v>
      </c>
      <c r="R301" s="7">
        <v>1</v>
      </c>
      <c r="S301" s="53" t="s">
        <v>1551</v>
      </c>
      <c r="T301" s="3">
        <v>11</v>
      </c>
      <c r="U301" s="3">
        <v>11</v>
      </c>
      <c r="V301" s="46" t="s">
        <v>1880</v>
      </c>
      <c r="W301" s="3">
        <v>5</v>
      </c>
      <c r="X301" s="3">
        <v>5</v>
      </c>
      <c r="Y301" s="46" t="s">
        <v>1979</v>
      </c>
      <c r="Z301" s="46"/>
      <c r="AA301" s="46"/>
      <c r="AB301" s="46"/>
      <c r="AC301" s="46"/>
      <c r="AD301" s="46"/>
      <c r="AE301" s="46"/>
      <c r="AF301" s="46"/>
      <c r="AG301" s="46"/>
      <c r="AH301" s="46"/>
      <c r="AI301" s="46"/>
      <c r="AJ301" s="46"/>
      <c r="AK301" s="46"/>
      <c r="AL301" s="7">
        <f t="shared" ref="AL301:AL332" si="46">H301+K301+N301+Q301+T301+W301</f>
        <v>28</v>
      </c>
      <c r="AM301" s="7">
        <f t="shared" si="43"/>
        <v>28</v>
      </c>
      <c r="AN301" s="18">
        <f t="shared" si="44"/>
        <v>1</v>
      </c>
      <c r="AO301" s="18">
        <f t="shared" si="45"/>
        <v>1</v>
      </c>
      <c r="AP301" s="7" t="s">
        <v>2096</v>
      </c>
    </row>
    <row r="302" spans="1:42" ht="15.75" hidden="1" customHeight="1" x14ac:dyDescent="0.25">
      <c r="A302" s="7">
        <v>321</v>
      </c>
      <c r="B302" s="7" t="s">
        <v>534</v>
      </c>
      <c r="C302" s="7" t="s">
        <v>80</v>
      </c>
      <c r="D302" s="7" t="s">
        <v>16</v>
      </c>
      <c r="E302" s="108" t="s">
        <v>554</v>
      </c>
      <c r="F302" s="8">
        <v>1</v>
      </c>
      <c r="G302" s="7" t="s">
        <v>18</v>
      </c>
      <c r="H302" s="7">
        <v>39</v>
      </c>
      <c r="I302" s="7">
        <v>39</v>
      </c>
      <c r="J302" s="52" t="s">
        <v>1194</v>
      </c>
      <c r="K302" s="7">
        <v>63</v>
      </c>
      <c r="L302" s="7">
        <v>63</v>
      </c>
      <c r="M302" s="57" t="s">
        <v>557</v>
      </c>
      <c r="N302" s="7">
        <v>40</v>
      </c>
      <c r="O302" s="7">
        <v>40</v>
      </c>
      <c r="P302" s="58" t="s">
        <v>1466</v>
      </c>
      <c r="Q302" s="7">
        <v>22</v>
      </c>
      <c r="R302" s="7">
        <v>22</v>
      </c>
      <c r="S302" s="53" t="s">
        <v>1552</v>
      </c>
      <c r="T302" s="3">
        <v>76</v>
      </c>
      <c r="U302" s="3">
        <v>76</v>
      </c>
      <c r="V302" s="46" t="s">
        <v>1881</v>
      </c>
      <c r="W302" s="3">
        <v>52</v>
      </c>
      <c r="X302" s="3">
        <v>52</v>
      </c>
      <c r="Y302" s="46" t="s">
        <v>1980</v>
      </c>
      <c r="Z302" s="46"/>
      <c r="AA302" s="46"/>
      <c r="AB302" s="46"/>
      <c r="AC302" s="46"/>
      <c r="AD302" s="46"/>
      <c r="AE302" s="46"/>
      <c r="AF302" s="46"/>
      <c r="AG302" s="46"/>
      <c r="AH302" s="46"/>
      <c r="AI302" s="46"/>
      <c r="AJ302" s="46"/>
      <c r="AK302" s="46"/>
      <c r="AL302" s="7">
        <f t="shared" si="46"/>
        <v>292</v>
      </c>
      <c r="AM302" s="7">
        <f t="shared" ref="AM302:AM333" si="47">I302+L302+O302+R302+U302+X302</f>
        <v>292</v>
      </c>
      <c r="AN302" s="18">
        <f t="shared" si="44"/>
        <v>1</v>
      </c>
      <c r="AO302" s="18">
        <f t="shared" si="45"/>
        <v>1</v>
      </c>
      <c r="AP302" s="7" t="s">
        <v>2096</v>
      </c>
    </row>
    <row r="303" spans="1:42" ht="15.75" hidden="1" customHeight="1" x14ac:dyDescent="0.25">
      <c r="A303" s="7">
        <v>322</v>
      </c>
      <c r="B303" s="7" t="s">
        <v>534</v>
      </c>
      <c r="C303" s="7" t="s">
        <v>80</v>
      </c>
      <c r="D303" s="7" t="s">
        <v>16</v>
      </c>
      <c r="E303" s="108" t="s">
        <v>81</v>
      </c>
      <c r="F303" s="7">
        <v>12</v>
      </c>
      <c r="G303" s="7" t="s">
        <v>82</v>
      </c>
      <c r="H303" s="7">
        <v>1</v>
      </c>
      <c r="I303" s="10">
        <v>1</v>
      </c>
      <c r="J303" s="52" t="s">
        <v>1195</v>
      </c>
      <c r="K303" s="7">
        <v>1</v>
      </c>
      <c r="L303" s="10">
        <v>1</v>
      </c>
      <c r="M303" s="57" t="s">
        <v>558</v>
      </c>
      <c r="N303" s="7">
        <v>1</v>
      </c>
      <c r="O303" s="10">
        <v>1</v>
      </c>
      <c r="P303" s="58" t="s">
        <v>1467</v>
      </c>
      <c r="Q303" s="7">
        <v>1</v>
      </c>
      <c r="R303" s="10">
        <v>1</v>
      </c>
      <c r="S303" s="53" t="s">
        <v>1467</v>
      </c>
      <c r="T303" s="3">
        <v>0</v>
      </c>
      <c r="U303" s="3">
        <v>1</v>
      </c>
      <c r="V303" s="46" t="s">
        <v>1467</v>
      </c>
      <c r="W303" s="3">
        <v>1</v>
      </c>
      <c r="X303" s="3">
        <v>1</v>
      </c>
      <c r="Y303" s="46" t="s">
        <v>1467</v>
      </c>
      <c r="Z303" s="46"/>
      <c r="AA303" s="46"/>
      <c r="AB303" s="46"/>
      <c r="AC303" s="46"/>
      <c r="AD303" s="46"/>
      <c r="AE303" s="46"/>
      <c r="AF303" s="46"/>
      <c r="AG303" s="46"/>
      <c r="AH303" s="46"/>
      <c r="AI303" s="46"/>
      <c r="AJ303" s="46"/>
      <c r="AK303" s="46"/>
      <c r="AL303" s="7">
        <f t="shared" si="46"/>
        <v>5</v>
      </c>
      <c r="AM303" s="7">
        <f t="shared" si="47"/>
        <v>6</v>
      </c>
      <c r="AN303" s="18">
        <f>+AL303/AM303</f>
        <v>0.83333333333333337</v>
      </c>
      <c r="AO303" s="18">
        <f>+AL303/F303</f>
        <v>0.41666666666666669</v>
      </c>
      <c r="AP303" s="7" t="s">
        <v>2096</v>
      </c>
    </row>
    <row r="304" spans="1:42" ht="15.75" hidden="1" customHeight="1" x14ac:dyDescent="0.25">
      <c r="A304" s="7">
        <v>323</v>
      </c>
      <c r="B304" s="7" t="s">
        <v>534</v>
      </c>
      <c r="C304" s="7" t="s">
        <v>80</v>
      </c>
      <c r="D304" s="7" t="s">
        <v>16</v>
      </c>
      <c r="E304" s="46" t="s">
        <v>555</v>
      </c>
      <c r="F304" s="7">
        <v>1</v>
      </c>
      <c r="G304" s="7" t="s">
        <v>89</v>
      </c>
      <c r="H304" s="9">
        <v>0</v>
      </c>
      <c r="I304" s="9">
        <v>0</v>
      </c>
      <c r="J304" s="56" t="s">
        <v>26</v>
      </c>
      <c r="K304" s="10">
        <v>0</v>
      </c>
      <c r="L304" s="10">
        <v>0</v>
      </c>
      <c r="M304" s="50" t="s">
        <v>26</v>
      </c>
      <c r="N304" s="10">
        <v>0</v>
      </c>
      <c r="O304" s="10">
        <v>0</v>
      </c>
      <c r="P304" s="56" t="s">
        <v>26</v>
      </c>
      <c r="Q304" s="10">
        <v>0</v>
      </c>
      <c r="R304" s="10">
        <v>0</v>
      </c>
      <c r="S304" s="50" t="s">
        <v>26</v>
      </c>
      <c r="T304" s="10">
        <v>0</v>
      </c>
      <c r="U304" s="10">
        <v>0</v>
      </c>
      <c r="V304" s="50" t="s">
        <v>26</v>
      </c>
      <c r="W304" s="10">
        <v>0</v>
      </c>
      <c r="X304" s="10">
        <v>0</v>
      </c>
      <c r="Y304" s="50" t="s">
        <v>26</v>
      </c>
      <c r="Z304" s="46"/>
      <c r="AA304" s="46"/>
      <c r="AB304" s="46"/>
      <c r="AC304" s="46"/>
      <c r="AD304" s="46"/>
      <c r="AE304" s="46"/>
      <c r="AF304" s="46"/>
      <c r="AG304" s="46"/>
      <c r="AH304" s="46"/>
      <c r="AI304" s="46"/>
      <c r="AJ304" s="46"/>
      <c r="AK304" s="46"/>
      <c r="AL304" s="7">
        <f t="shared" si="46"/>
        <v>0</v>
      </c>
      <c r="AM304" s="7">
        <f t="shared" si="47"/>
        <v>0</v>
      </c>
      <c r="AN304" s="21" t="e">
        <f>+AL304/AM304</f>
        <v>#DIV/0!</v>
      </c>
      <c r="AO304" s="21">
        <f>+AL304/F304</f>
        <v>0</v>
      </c>
      <c r="AP304" s="7" t="s">
        <v>2094</v>
      </c>
    </row>
    <row r="305" spans="1:42" ht="15.75" hidden="1" customHeight="1" x14ac:dyDescent="0.25">
      <c r="A305" s="7">
        <v>324</v>
      </c>
      <c r="B305" s="7" t="s">
        <v>568</v>
      </c>
      <c r="C305" s="7" t="s">
        <v>569</v>
      </c>
      <c r="D305" s="7" t="s">
        <v>16</v>
      </c>
      <c r="E305" s="46" t="s">
        <v>570</v>
      </c>
      <c r="F305" s="8">
        <v>1</v>
      </c>
      <c r="G305" s="7" t="s">
        <v>18</v>
      </c>
      <c r="H305" s="7">
        <v>2</v>
      </c>
      <c r="I305" s="7">
        <v>2</v>
      </c>
      <c r="J305" s="59" t="s">
        <v>1120</v>
      </c>
      <c r="K305" s="7">
        <v>9</v>
      </c>
      <c r="L305" s="7">
        <v>9</v>
      </c>
      <c r="M305" s="57"/>
      <c r="N305" s="7">
        <v>15</v>
      </c>
      <c r="O305" s="7">
        <v>15</v>
      </c>
      <c r="P305" s="58" t="s">
        <v>1352</v>
      </c>
      <c r="Q305" s="7">
        <v>11</v>
      </c>
      <c r="R305" s="7">
        <v>11</v>
      </c>
      <c r="S305" s="53" t="s">
        <v>1660</v>
      </c>
      <c r="T305" s="3">
        <v>2</v>
      </c>
      <c r="U305" s="3">
        <v>2</v>
      </c>
      <c r="V305" s="46" t="s">
        <v>1352</v>
      </c>
      <c r="W305" s="3">
        <v>8</v>
      </c>
      <c r="X305" s="3">
        <v>8</v>
      </c>
      <c r="Y305" s="102" t="s">
        <v>1352</v>
      </c>
      <c r="AL305" s="7">
        <f t="shared" si="46"/>
        <v>47</v>
      </c>
      <c r="AM305" s="7">
        <f t="shared" si="47"/>
        <v>47</v>
      </c>
      <c r="AN305" s="18">
        <f t="shared" ref="AN305:AN334" si="48">AL305/AM305</f>
        <v>1</v>
      </c>
      <c r="AO305" s="18">
        <f t="shared" ref="AO305:AO334" si="49">+AN305/F305</f>
        <v>1</v>
      </c>
      <c r="AP305" s="7" t="s">
        <v>2096</v>
      </c>
    </row>
    <row r="306" spans="1:42" ht="15.75" hidden="1" customHeight="1" x14ac:dyDescent="0.25">
      <c r="A306" s="7">
        <v>325</v>
      </c>
      <c r="B306" s="7" t="s">
        <v>568</v>
      </c>
      <c r="C306" s="7" t="s">
        <v>569</v>
      </c>
      <c r="D306" s="7" t="s">
        <v>16</v>
      </c>
      <c r="E306" s="46" t="s">
        <v>571</v>
      </c>
      <c r="F306" s="8">
        <v>1</v>
      </c>
      <c r="G306" s="7" t="s">
        <v>18</v>
      </c>
      <c r="H306" s="7">
        <v>0</v>
      </c>
      <c r="I306" s="7">
        <v>0</v>
      </c>
      <c r="J306" s="59"/>
      <c r="M306" s="57"/>
      <c r="N306" s="7">
        <v>0</v>
      </c>
      <c r="O306" s="7">
        <v>0</v>
      </c>
      <c r="P306" s="58"/>
      <c r="Q306" s="7">
        <v>0</v>
      </c>
      <c r="R306" s="7">
        <v>0</v>
      </c>
      <c r="S306" s="47"/>
      <c r="T306" s="3">
        <v>3</v>
      </c>
      <c r="U306" s="3">
        <v>3</v>
      </c>
      <c r="V306" s="46" t="s">
        <v>1793</v>
      </c>
      <c r="W306" s="3">
        <v>5</v>
      </c>
      <c r="X306" s="3">
        <v>5</v>
      </c>
      <c r="Y306" s="102" t="s">
        <v>1793</v>
      </c>
      <c r="AL306" s="7">
        <f t="shared" si="46"/>
        <v>8</v>
      </c>
      <c r="AM306" s="7">
        <f t="shared" si="47"/>
        <v>8</v>
      </c>
      <c r="AN306" s="18">
        <f t="shared" si="48"/>
        <v>1</v>
      </c>
      <c r="AO306" s="18">
        <f t="shared" si="49"/>
        <v>1</v>
      </c>
      <c r="AP306" s="7" t="s">
        <v>2096</v>
      </c>
    </row>
    <row r="307" spans="1:42" ht="15.75" hidden="1" customHeight="1" x14ac:dyDescent="0.25">
      <c r="A307" s="7">
        <v>326</v>
      </c>
      <c r="B307" s="7" t="s">
        <v>568</v>
      </c>
      <c r="C307" s="7" t="s">
        <v>569</v>
      </c>
      <c r="D307" s="7" t="s">
        <v>16</v>
      </c>
      <c r="E307" s="46" t="s">
        <v>572</v>
      </c>
      <c r="F307" s="8">
        <v>1</v>
      </c>
      <c r="G307" s="7" t="s">
        <v>18</v>
      </c>
      <c r="H307" s="7">
        <v>0</v>
      </c>
      <c r="I307" s="7">
        <v>0</v>
      </c>
      <c r="J307" s="59"/>
      <c r="M307" s="57"/>
      <c r="N307" s="7">
        <v>0</v>
      </c>
      <c r="O307" s="7">
        <v>0</v>
      </c>
      <c r="P307" s="58"/>
      <c r="Q307" s="7">
        <v>0</v>
      </c>
      <c r="R307" s="7">
        <v>0</v>
      </c>
      <c r="S307" s="47"/>
      <c r="T307" s="27">
        <v>0</v>
      </c>
      <c r="U307" s="3">
        <v>0</v>
      </c>
      <c r="V307" s="47"/>
      <c r="W307" s="3">
        <v>0</v>
      </c>
      <c r="X307" s="3">
        <v>0</v>
      </c>
      <c r="AL307" s="7">
        <f t="shared" si="46"/>
        <v>0</v>
      </c>
      <c r="AM307" s="7">
        <f t="shared" si="47"/>
        <v>0</v>
      </c>
      <c r="AN307" s="18" t="e">
        <f t="shared" si="48"/>
        <v>#DIV/0!</v>
      </c>
      <c r="AO307" s="18" t="e">
        <f t="shared" si="49"/>
        <v>#DIV/0!</v>
      </c>
      <c r="AP307" s="7" t="s">
        <v>2095</v>
      </c>
    </row>
    <row r="308" spans="1:42" ht="15.75" hidden="1" customHeight="1" x14ac:dyDescent="0.25">
      <c r="A308" s="7">
        <v>327</v>
      </c>
      <c r="B308" s="7" t="s">
        <v>568</v>
      </c>
      <c r="C308" s="7" t="s">
        <v>569</v>
      </c>
      <c r="D308" s="7" t="s">
        <v>16</v>
      </c>
      <c r="E308" s="46" t="s">
        <v>573</v>
      </c>
      <c r="F308" s="8">
        <v>1</v>
      </c>
      <c r="G308" s="7" t="s">
        <v>18</v>
      </c>
      <c r="H308" s="17">
        <v>90</v>
      </c>
      <c r="I308" s="17">
        <v>25</v>
      </c>
      <c r="J308" s="59" t="s">
        <v>1121</v>
      </c>
      <c r="K308" s="7">
        <v>208</v>
      </c>
      <c r="L308" s="7">
        <v>201</v>
      </c>
      <c r="M308" s="57"/>
      <c r="N308" s="7">
        <v>256</v>
      </c>
      <c r="O308" s="7">
        <v>270</v>
      </c>
      <c r="P308" s="58" t="s">
        <v>1353</v>
      </c>
      <c r="Q308" s="7">
        <v>110</v>
      </c>
      <c r="R308" s="7">
        <v>112</v>
      </c>
      <c r="S308" s="53" t="s">
        <v>1658</v>
      </c>
      <c r="T308" s="27">
        <v>199</v>
      </c>
      <c r="U308" s="3">
        <v>186</v>
      </c>
      <c r="V308" s="46" t="s">
        <v>1353</v>
      </c>
      <c r="W308" s="3">
        <v>243</v>
      </c>
      <c r="X308" s="3">
        <v>224</v>
      </c>
      <c r="Y308" s="102" t="s">
        <v>2011</v>
      </c>
      <c r="AL308" s="7">
        <f t="shared" si="46"/>
        <v>1106</v>
      </c>
      <c r="AM308" s="7">
        <f t="shared" si="47"/>
        <v>1018</v>
      </c>
      <c r="AN308" s="18">
        <f t="shared" si="48"/>
        <v>1.0864440078585462</v>
      </c>
      <c r="AO308" s="82">
        <f t="shared" si="49"/>
        <v>1.0864440078585462</v>
      </c>
      <c r="AP308" s="7" t="s">
        <v>2096</v>
      </c>
    </row>
    <row r="309" spans="1:42" ht="15.75" hidden="1" customHeight="1" x14ac:dyDescent="0.25">
      <c r="A309" s="7">
        <v>328</v>
      </c>
      <c r="B309" s="7" t="s">
        <v>568</v>
      </c>
      <c r="C309" s="7" t="s">
        <v>569</v>
      </c>
      <c r="D309" s="7" t="s">
        <v>16</v>
      </c>
      <c r="E309" s="46" t="s">
        <v>574</v>
      </c>
      <c r="F309" s="8">
        <v>1</v>
      </c>
      <c r="G309" s="7" t="s">
        <v>18</v>
      </c>
      <c r="H309" s="7">
        <v>39</v>
      </c>
      <c r="I309" s="7">
        <v>39</v>
      </c>
      <c r="J309" s="59" t="s">
        <v>1122</v>
      </c>
      <c r="K309" s="7">
        <v>134</v>
      </c>
      <c r="L309" s="7">
        <v>134</v>
      </c>
      <c r="M309" s="57"/>
      <c r="N309" s="7">
        <v>104</v>
      </c>
      <c r="O309" s="7">
        <v>104</v>
      </c>
      <c r="P309" s="58" t="s">
        <v>1354</v>
      </c>
      <c r="Q309" s="7">
        <v>75</v>
      </c>
      <c r="R309" s="7">
        <v>75</v>
      </c>
      <c r="S309" s="53" t="s">
        <v>1661</v>
      </c>
      <c r="T309" s="27">
        <v>100</v>
      </c>
      <c r="U309" s="3">
        <v>100</v>
      </c>
      <c r="V309" s="46" t="s">
        <v>1354</v>
      </c>
      <c r="W309" s="3">
        <v>250</v>
      </c>
      <c r="X309" s="3">
        <v>250</v>
      </c>
      <c r="Y309" s="102" t="s">
        <v>2012</v>
      </c>
      <c r="AL309" s="7">
        <f t="shared" si="46"/>
        <v>702</v>
      </c>
      <c r="AM309" s="7">
        <f t="shared" si="47"/>
        <v>702</v>
      </c>
      <c r="AN309" s="18">
        <f t="shared" si="48"/>
        <v>1</v>
      </c>
      <c r="AO309" s="18">
        <f t="shared" si="49"/>
        <v>1</v>
      </c>
      <c r="AP309" s="7" t="s">
        <v>2096</v>
      </c>
    </row>
    <row r="310" spans="1:42" ht="15.75" hidden="1" customHeight="1" x14ac:dyDescent="0.25">
      <c r="A310" s="7">
        <v>329</v>
      </c>
      <c r="B310" s="7" t="s">
        <v>568</v>
      </c>
      <c r="C310" s="7" t="s">
        <v>569</v>
      </c>
      <c r="D310" s="7" t="s">
        <v>16</v>
      </c>
      <c r="E310" s="46" t="s">
        <v>575</v>
      </c>
      <c r="F310" s="8">
        <v>1</v>
      </c>
      <c r="G310" s="7" t="s">
        <v>18</v>
      </c>
      <c r="H310" s="7">
        <v>33</v>
      </c>
      <c r="I310" s="7">
        <v>33</v>
      </c>
      <c r="J310" s="59" t="s">
        <v>1123</v>
      </c>
      <c r="K310" s="7">
        <v>124</v>
      </c>
      <c r="L310" s="7">
        <v>124</v>
      </c>
      <c r="M310" s="57"/>
      <c r="N310" s="7">
        <v>104</v>
      </c>
      <c r="O310" s="7">
        <v>104</v>
      </c>
      <c r="P310" s="58" t="s">
        <v>1355</v>
      </c>
      <c r="Q310" s="7">
        <v>25</v>
      </c>
      <c r="R310" s="7">
        <v>25</v>
      </c>
      <c r="S310" s="48" t="s">
        <v>1662</v>
      </c>
      <c r="T310" s="27">
        <v>100</v>
      </c>
      <c r="U310" s="3">
        <v>100</v>
      </c>
      <c r="V310" s="46" t="s">
        <v>1355</v>
      </c>
      <c r="W310" s="3">
        <v>250</v>
      </c>
      <c r="X310" s="3">
        <v>250</v>
      </c>
      <c r="Y310" s="102" t="s">
        <v>2013</v>
      </c>
      <c r="AL310" s="7">
        <f t="shared" si="46"/>
        <v>636</v>
      </c>
      <c r="AM310" s="7">
        <f t="shared" si="47"/>
        <v>636</v>
      </c>
      <c r="AN310" s="18">
        <f t="shared" si="48"/>
        <v>1</v>
      </c>
      <c r="AO310" s="18">
        <f t="shared" si="49"/>
        <v>1</v>
      </c>
      <c r="AP310" s="7" t="s">
        <v>2096</v>
      </c>
    </row>
    <row r="311" spans="1:42" ht="15.75" hidden="1" customHeight="1" x14ac:dyDescent="0.25">
      <c r="A311" s="7">
        <v>331</v>
      </c>
      <c r="B311" s="7" t="s">
        <v>568</v>
      </c>
      <c r="C311" s="7" t="s">
        <v>569</v>
      </c>
      <c r="D311" s="7" t="s">
        <v>16</v>
      </c>
      <c r="E311" s="46" t="s">
        <v>576</v>
      </c>
      <c r="F311" s="8">
        <v>1</v>
      </c>
      <c r="G311" s="7" t="s">
        <v>18</v>
      </c>
      <c r="H311" s="7">
        <v>38</v>
      </c>
      <c r="I311" s="7">
        <v>38</v>
      </c>
      <c r="J311" s="59" t="s">
        <v>1124</v>
      </c>
      <c r="K311" s="7">
        <v>40</v>
      </c>
      <c r="L311" s="7">
        <v>40</v>
      </c>
      <c r="M311" s="57"/>
      <c r="N311" s="7">
        <v>72</v>
      </c>
      <c r="O311" s="7">
        <v>72</v>
      </c>
      <c r="P311" s="58" t="s">
        <v>1356</v>
      </c>
      <c r="Q311" s="7">
        <v>46</v>
      </c>
      <c r="R311" s="7">
        <v>46</v>
      </c>
      <c r="S311" s="53" t="s">
        <v>1659</v>
      </c>
      <c r="T311" s="27">
        <v>63</v>
      </c>
      <c r="U311" s="3">
        <v>63</v>
      </c>
      <c r="V311" s="46" t="s">
        <v>1356</v>
      </c>
      <c r="W311" s="3">
        <v>120</v>
      </c>
      <c r="X311" s="3">
        <v>120</v>
      </c>
      <c r="Y311" s="102" t="s">
        <v>1356</v>
      </c>
      <c r="AL311" s="7">
        <f t="shared" si="46"/>
        <v>379</v>
      </c>
      <c r="AM311" s="7">
        <f t="shared" si="47"/>
        <v>379</v>
      </c>
      <c r="AN311" s="18">
        <f t="shared" si="48"/>
        <v>1</v>
      </c>
      <c r="AO311" s="18">
        <f t="shared" si="49"/>
        <v>1</v>
      </c>
      <c r="AP311" s="7" t="s">
        <v>2096</v>
      </c>
    </row>
    <row r="312" spans="1:42" ht="15.75" hidden="1" customHeight="1" x14ac:dyDescent="0.25">
      <c r="A312" s="7">
        <v>332</v>
      </c>
      <c r="B312" s="7" t="s">
        <v>568</v>
      </c>
      <c r="C312" s="7" t="s">
        <v>577</v>
      </c>
      <c r="D312" s="7" t="s">
        <v>16</v>
      </c>
      <c r="E312" s="46" t="s">
        <v>578</v>
      </c>
      <c r="F312" s="8">
        <v>1</v>
      </c>
      <c r="G312" s="7" t="s">
        <v>18</v>
      </c>
      <c r="H312" s="17">
        <v>5</v>
      </c>
      <c r="I312" s="17">
        <v>2</v>
      </c>
      <c r="J312" s="59" t="s">
        <v>1125</v>
      </c>
      <c r="K312" s="7">
        <v>4</v>
      </c>
      <c r="L312" s="7">
        <v>2</v>
      </c>
      <c r="M312" s="57" t="s">
        <v>1162</v>
      </c>
      <c r="N312" s="7">
        <v>2</v>
      </c>
      <c r="O312" s="7">
        <v>2</v>
      </c>
      <c r="P312" s="58" t="s">
        <v>1357</v>
      </c>
      <c r="Q312" s="7">
        <v>0</v>
      </c>
      <c r="R312" s="7">
        <v>1</v>
      </c>
      <c r="S312" s="47"/>
      <c r="T312" s="27">
        <v>5</v>
      </c>
      <c r="U312" s="3">
        <v>3</v>
      </c>
      <c r="V312" s="46" t="s">
        <v>1794</v>
      </c>
      <c r="W312" s="3">
        <v>1</v>
      </c>
      <c r="X312" s="3">
        <v>5</v>
      </c>
      <c r="Y312" s="102" t="s">
        <v>2014</v>
      </c>
      <c r="AL312" s="7">
        <f t="shared" si="46"/>
        <v>17</v>
      </c>
      <c r="AM312" s="7">
        <f t="shared" si="47"/>
        <v>15</v>
      </c>
      <c r="AN312" s="18">
        <f t="shared" si="48"/>
        <v>1.1333333333333333</v>
      </c>
      <c r="AO312" s="82">
        <f t="shared" si="49"/>
        <v>1.1333333333333333</v>
      </c>
      <c r="AP312" s="7" t="s">
        <v>2096</v>
      </c>
    </row>
    <row r="313" spans="1:42" ht="15.75" hidden="1" customHeight="1" x14ac:dyDescent="0.25">
      <c r="A313" s="7">
        <v>333</v>
      </c>
      <c r="B313" s="7" t="s">
        <v>568</v>
      </c>
      <c r="C313" s="7" t="s">
        <v>577</v>
      </c>
      <c r="D313" s="7" t="s">
        <v>16</v>
      </c>
      <c r="E313" s="46" t="s">
        <v>579</v>
      </c>
      <c r="F313" s="8">
        <v>1</v>
      </c>
      <c r="G313" s="7" t="s">
        <v>18</v>
      </c>
      <c r="H313" s="17">
        <v>1</v>
      </c>
      <c r="I313" s="17">
        <v>6</v>
      </c>
      <c r="J313" s="59" t="s">
        <v>1126</v>
      </c>
      <c r="K313" s="7">
        <v>6</v>
      </c>
      <c r="L313" s="7">
        <v>24</v>
      </c>
      <c r="M313" s="57" t="s">
        <v>1163</v>
      </c>
      <c r="N313" s="7">
        <v>16</v>
      </c>
      <c r="O313" s="7">
        <v>13</v>
      </c>
      <c r="P313" s="58" t="s">
        <v>1358</v>
      </c>
      <c r="Q313" s="7">
        <v>8</v>
      </c>
      <c r="R313" s="7">
        <v>4</v>
      </c>
      <c r="S313" s="53" t="s">
        <v>1667</v>
      </c>
      <c r="T313" s="27">
        <v>14</v>
      </c>
      <c r="U313" s="3">
        <v>14</v>
      </c>
      <c r="V313" s="46" t="s">
        <v>1795</v>
      </c>
      <c r="W313" s="3">
        <v>12</v>
      </c>
      <c r="X313" s="3">
        <v>16</v>
      </c>
      <c r="Y313" s="102" t="s">
        <v>2015</v>
      </c>
      <c r="AL313" s="7">
        <f t="shared" si="46"/>
        <v>57</v>
      </c>
      <c r="AM313" s="7">
        <f t="shared" si="47"/>
        <v>77</v>
      </c>
      <c r="AN313" s="18">
        <f t="shared" si="48"/>
        <v>0.74025974025974028</v>
      </c>
      <c r="AO313" s="18">
        <f t="shared" si="49"/>
        <v>0.74025974025974028</v>
      </c>
      <c r="AP313" s="7" t="s">
        <v>2097</v>
      </c>
    </row>
    <row r="314" spans="1:42" ht="15.75" hidden="1" customHeight="1" x14ac:dyDescent="0.25">
      <c r="A314" s="7">
        <v>334</v>
      </c>
      <c r="B314" s="7" t="s">
        <v>568</v>
      </c>
      <c r="C314" s="7" t="s">
        <v>577</v>
      </c>
      <c r="D314" s="7" t="s">
        <v>16</v>
      </c>
      <c r="E314" s="46" t="s">
        <v>580</v>
      </c>
      <c r="F314" s="8">
        <v>1</v>
      </c>
      <c r="G314" s="7" t="s">
        <v>18</v>
      </c>
      <c r="H314" s="7">
        <v>1</v>
      </c>
      <c r="I314" s="7">
        <v>2</v>
      </c>
      <c r="J314" s="59" t="s">
        <v>1125</v>
      </c>
      <c r="K314" s="7">
        <v>4</v>
      </c>
      <c r="L314" s="7">
        <v>2</v>
      </c>
      <c r="M314" s="57" t="s">
        <v>1164</v>
      </c>
      <c r="N314" s="7">
        <v>11</v>
      </c>
      <c r="O314" s="7">
        <v>2</v>
      </c>
      <c r="P314" s="58" t="s">
        <v>1359</v>
      </c>
      <c r="Q314" s="7">
        <v>0</v>
      </c>
      <c r="R314" s="7">
        <v>1</v>
      </c>
      <c r="S314" s="47" t="s">
        <v>1666</v>
      </c>
      <c r="T314" s="27">
        <v>4</v>
      </c>
      <c r="U314" s="3">
        <v>3</v>
      </c>
      <c r="V314" s="46" t="s">
        <v>1796</v>
      </c>
      <c r="W314" s="3">
        <v>2</v>
      </c>
      <c r="X314" s="3">
        <v>5</v>
      </c>
      <c r="Y314" s="102" t="s">
        <v>2016</v>
      </c>
      <c r="AL314" s="7">
        <f t="shared" si="46"/>
        <v>22</v>
      </c>
      <c r="AM314" s="7">
        <f t="shared" si="47"/>
        <v>15</v>
      </c>
      <c r="AN314" s="18">
        <f t="shared" si="48"/>
        <v>1.4666666666666666</v>
      </c>
      <c r="AO314" s="82">
        <f t="shared" si="49"/>
        <v>1.4666666666666666</v>
      </c>
      <c r="AP314" s="7" t="s">
        <v>2096</v>
      </c>
    </row>
    <row r="315" spans="1:42" ht="15.75" hidden="1" customHeight="1" x14ac:dyDescent="0.25">
      <c r="A315" s="7">
        <v>335</v>
      </c>
      <c r="B315" s="7" t="s">
        <v>568</v>
      </c>
      <c r="C315" s="7" t="s">
        <v>577</v>
      </c>
      <c r="D315" s="7" t="s">
        <v>16</v>
      </c>
      <c r="E315" s="46" t="s">
        <v>581</v>
      </c>
      <c r="F315" s="8">
        <v>1</v>
      </c>
      <c r="G315" s="7" t="s">
        <v>18</v>
      </c>
      <c r="H315" s="7">
        <v>2</v>
      </c>
      <c r="I315" s="7">
        <v>2</v>
      </c>
      <c r="J315" s="59" t="s">
        <v>1125</v>
      </c>
      <c r="K315" s="7">
        <v>8</v>
      </c>
      <c r="L315" s="7">
        <v>8</v>
      </c>
      <c r="M315" s="57" t="s">
        <v>1165</v>
      </c>
      <c r="N315" s="7">
        <v>15</v>
      </c>
      <c r="O315" s="7">
        <v>15</v>
      </c>
      <c r="P315" s="58" t="s">
        <v>1360</v>
      </c>
      <c r="Q315" s="7">
        <v>5</v>
      </c>
      <c r="R315" s="7">
        <v>5</v>
      </c>
      <c r="S315" s="53" t="s">
        <v>1665</v>
      </c>
      <c r="T315" s="27">
        <v>5</v>
      </c>
      <c r="U315" s="3">
        <v>5</v>
      </c>
      <c r="V315" s="46" t="s">
        <v>1797</v>
      </c>
      <c r="W315" s="3">
        <v>13</v>
      </c>
      <c r="X315" s="3">
        <v>13</v>
      </c>
      <c r="Y315" s="102" t="s">
        <v>2017</v>
      </c>
      <c r="AL315" s="7">
        <f t="shared" si="46"/>
        <v>48</v>
      </c>
      <c r="AM315" s="7">
        <f t="shared" si="47"/>
        <v>48</v>
      </c>
      <c r="AN315" s="18">
        <f t="shared" si="48"/>
        <v>1</v>
      </c>
      <c r="AO315" s="18">
        <f t="shared" si="49"/>
        <v>1</v>
      </c>
      <c r="AP315" s="7" t="s">
        <v>2096</v>
      </c>
    </row>
    <row r="316" spans="1:42" ht="15.75" hidden="1" customHeight="1" x14ac:dyDescent="0.25">
      <c r="A316" s="7">
        <v>336</v>
      </c>
      <c r="B316" s="7" t="s">
        <v>568</v>
      </c>
      <c r="C316" s="7" t="s">
        <v>577</v>
      </c>
      <c r="D316" s="7" t="s">
        <v>16</v>
      </c>
      <c r="E316" s="46" t="s">
        <v>582</v>
      </c>
      <c r="F316" s="8">
        <v>1</v>
      </c>
      <c r="G316" s="7" t="s">
        <v>18</v>
      </c>
      <c r="H316" s="7">
        <v>0</v>
      </c>
      <c r="I316" s="7">
        <v>0</v>
      </c>
      <c r="J316" s="59"/>
      <c r="K316" s="7">
        <v>0</v>
      </c>
      <c r="L316" s="7">
        <v>0</v>
      </c>
      <c r="M316" s="57"/>
      <c r="N316" s="7">
        <v>0</v>
      </c>
      <c r="O316" s="7">
        <v>0</v>
      </c>
      <c r="P316" s="58"/>
      <c r="Q316" s="7">
        <v>0</v>
      </c>
      <c r="R316" s="7">
        <v>0</v>
      </c>
      <c r="S316" s="47"/>
      <c r="T316" s="27">
        <v>1</v>
      </c>
      <c r="U316" s="3">
        <v>1</v>
      </c>
      <c r="V316" s="46" t="s">
        <v>1798</v>
      </c>
      <c r="W316" s="3">
        <v>3</v>
      </c>
      <c r="X316" s="3">
        <v>3</v>
      </c>
      <c r="Y316" s="102" t="s">
        <v>2018</v>
      </c>
      <c r="AL316" s="7">
        <f t="shared" si="46"/>
        <v>4</v>
      </c>
      <c r="AM316" s="7">
        <f t="shared" si="47"/>
        <v>4</v>
      </c>
      <c r="AN316" s="18">
        <f t="shared" si="48"/>
        <v>1</v>
      </c>
      <c r="AO316" s="18">
        <f t="shared" si="49"/>
        <v>1</v>
      </c>
      <c r="AP316" s="7" t="s">
        <v>2096</v>
      </c>
    </row>
    <row r="317" spans="1:42" ht="15.75" hidden="1" customHeight="1" x14ac:dyDescent="0.25">
      <c r="A317" s="7">
        <v>337</v>
      </c>
      <c r="B317" s="7" t="s">
        <v>568</v>
      </c>
      <c r="C317" s="7" t="s">
        <v>577</v>
      </c>
      <c r="D317" s="7" t="s">
        <v>16</v>
      </c>
      <c r="E317" s="46" t="s">
        <v>583</v>
      </c>
      <c r="F317" s="8">
        <v>1</v>
      </c>
      <c r="G317" s="7" t="s">
        <v>18</v>
      </c>
      <c r="H317" s="7">
        <v>0</v>
      </c>
      <c r="I317" s="7">
        <v>0</v>
      </c>
      <c r="J317" s="59"/>
      <c r="K317" s="7">
        <v>0</v>
      </c>
      <c r="L317" s="7">
        <v>0</v>
      </c>
      <c r="M317" s="57"/>
      <c r="N317" s="7">
        <v>1</v>
      </c>
      <c r="O317" s="7">
        <v>1</v>
      </c>
      <c r="P317" s="58" t="s">
        <v>1361</v>
      </c>
      <c r="Q317" s="7">
        <v>0</v>
      </c>
      <c r="R317" s="7">
        <v>0</v>
      </c>
      <c r="S317" s="47"/>
      <c r="T317" s="27">
        <v>2</v>
      </c>
      <c r="U317" s="3">
        <v>2</v>
      </c>
      <c r="V317" s="46" t="s">
        <v>1799</v>
      </c>
      <c r="W317" s="3">
        <v>1</v>
      </c>
      <c r="X317" s="3">
        <v>1</v>
      </c>
      <c r="Y317" s="102" t="s">
        <v>2019</v>
      </c>
      <c r="AL317" s="7">
        <f t="shared" si="46"/>
        <v>4</v>
      </c>
      <c r="AM317" s="7">
        <f t="shared" si="47"/>
        <v>4</v>
      </c>
      <c r="AN317" s="18">
        <f t="shared" si="48"/>
        <v>1</v>
      </c>
      <c r="AO317" s="18">
        <f t="shared" si="49"/>
        <v>1</v>
      </c>
      <c r="AP317" s="7" t="s">
        <v>2096</v>
      </c>
    </row>
    <row r="318" spans="1:42" ht="15.75" hidden="1" customHeight="1" x14ac:dyDescent="0.25">
      <c r="A318" s="7">
        <v>338</v>
      </c>
      <c r="B318" s="7" t="s">
        <v>568</v>
      </c>
      <c r="C318" s="7" t="s">
        <v>584</v>
      </c>
      <c r="D318" s="7" t="s">
        <v>16</v>
      </c>
      <c r="E318" s="46" t="s">
        <v>585</v>
      </c>
      <c r="F318" s="8">
        <v>1</v>
      </c>
      <c r="G318" s="7" t="s">
        <v>18</v>
      </c>
      <c r="H318" s="17">
        <v>6</v>
      </c>
      <c r="I318" s="17">
        <v>20</v>
      </c>
      <c r="J318" s="59" t="s">
        <v>1127</v>
      </c>
      <c r="K318" s="7">
        <v>28</v>
      </c>
      <c r="L318" s="7">
        <v>17</v>
      </c>
      <c r="M318" s="57" t="s">
        <v>665</v>
      </c>
      <c r="N318" s="7">
        <v>26</v>
      </c>
      <c r="O318" s="7">
        <v>17</v>
      </c>
      <c r="P318" s="58" t="s">
        <v>1362</v>
      </c>
      <c r="Q318" s="7">
        <v>13</v>
      </c>
      <c r="R318" s="7">
        <v>15</v>
      </c>
      <c r="S318" s="48" t="s">
        <v>1553</v>
      </c>
      <c r="T318" s="27">
        <v>25</v>
      </c>
      <c r="U318" s="3">
        <v>29</v>
      </c>
      <c r="V318" s="46" t="s">
        <v>1553</v>
      </c>
      <c r="W318" s="3">
        <v>29</v>
      </c>
      <c r="X318" s="3">
        <v>40</v>
      </c>
      <c r="Y318" s="102" t="s">
        <v>2020</v>
      </c>
      <c r="AL318" s="7">
        <f t="shared" si="46"/>
        <v>127</v>
      </c>
      <c r="AM318" s="7">
        <f t="shared" si="47"/>
        <v>138</v>
      </c>
      <c r="AN318" s="18">
        <f t="shared" si="48"/>
        <v>0.92028985507246375</v>
      </c>
      <c r="AO318" s="18">
        <f t="shared" si="49"/>
        <v>0.92028985507246375</v>
      </c>
      <c r="AP318" s="7" t="s">
        <v>2096</v>
      </c>
    </row>
    <row r="319" spans="1:42" ht="15.75" hidden="1" customHeight="1" x14ac:dyDescent="0.25">
      <c r="A319" s="7">
        <v>339</v>
      </c>
      <c r="B319" s="7" t="s">
        <v>568</v>
      </c>
      <c r="C319" s="7" t="s">
        <v>584</v>
      </c>
      <c r="D319" s="7" t="s">
        <v>16</v>
      </c>
      <c r="E319" s="46" t="s">
        <v>586</v>
      </c>
      <c r="F319" s="8">
        <v>1</v>
      </c>
      <c r="G319" s="7" t="s">
        <v>18</v>
      </c>
      <c r="H319" s="17">
        <v>6</v>
      </c>
      <c r="I319" s="17">
        <v>19</v>
      </c>
      <c r="J319" s="59" t="s">
        <v>1128</v>
      </c>
      <c r="K319" s="7">
        <v>19</v>
      </c>
      <c r="L319" s="7">
        <v>11</v>
      </c>
      <c r="M319" s="57" t="s">
        <v>667</v>
      </c>
      <c r="N319" s="7">
        <v>25</v>
      </c>
      <c r="O319" s="7">
        <v>11</v>
      </c>
      <c r="P319" s="58" t="s">
        <v>1363</v>
      </c>
      <c r="Q319" s="7">
        <v>6</v>
      </c>
      <c r="R319" s="7">
        <v>10</v>
      </c>
      <c r="S319" s="48" t="s">
        <v>1554</v>
      </c>
      <c r="T319" s="27">
        <v>9</v>
      </c>
      <c r="U319" s="3">
        <v>17</v>
      </c>
      <c r="V319" s="46" t="s">
        <v>1554</v>
      </c>
      <c r="W319" s="3">
        <v>21</v>
      </c>
      <c r="X319" s="3">
        <v>17</v>
      </c>
      <c r="Y319" s="102" t="s">
        <v>1554</v>
      </c>
      <c r="AL319" s="7">
        <f t="shared" si="46"/>
        <v>86</v>
      </c>
      <c r="AM319" s="7">
        <f t="shared" si="47"/>
        <v>85</v>
      </c>
      <c r="AN319" s="18">
        <f t="shared" si="48"/>
        <v>1.0117647058823529</v>
      </c>
      <c r="AO319" s="18">
        <f t="shared" si="49"/>
        <v>1.0117647058823529</v>
      </c>
      <c r="AP319" s="7" t="s">
        <v>2096</v>
      </c>
    </row>
    <row r="320" spans="1:42" ht="15.75" hidden="1" customHeight="1" x14ac:dyDescent="0.25">
      <c r="A320" s="7">
        <v>340</v>
      </c>
      <c r="B320" s="7" t="s">
        <v>568</v>
      </c>
      <c r="C320" s="7" t="s">
        <v>584</v>
      </c>
      <c r="D320" s="7" t="s">
        <v>16</v>
      </c>
      <c r="E320" s="46" t="s">
        <v>587</v>
      </c>
      <c r="F320" s="8">
        <v>1</v>
      </c>
      <c r="G320" s="7" t="s">
        <v>18</v>
      </c>
      <c r="H320" s="17">
        <v>2</v>
      </c>
      <c r="I320" s="17">
        <v>11</v>
      </c>
      <c r="J320" s="59" t="s">
        <v>1129</v>
      </c>
      <c r="K320" s="7">
        <v>19</v>
      </c>
      <c r="L320" s="7">
        <v>22</v>
      </c>
      <c r="M320" s="57" t="s">
        <v>666</v>
      </c>
      <c r="N320" s="7">
        <v>27</v>
      </c>
      <c r="O320" s="7">
        <v>10</v>
      </c>
      <c r="P320" s="58" t="s">
        <v>1364</v>
      </c>
      <c r="Q320" s="7">
        <v>11</v>
      </c>
      <c r="R320" s="7">
        <v>16</v>
      </c>
      <c r="S320" s="48" t="s">
        <v>1555</v>
      </c>
      <c r="T320" s="27">
        <v>20</v>
      </c>
      <c r="U320" s="3">
        <v>19</v>
      </c>
      <c r="V320" s="46" t="s">
        <v>1800</v>
      </c>
      <c r="W320" s="3">
        <v>20</v>
      </c>
      <c r="X320" s="3">
        <v>17</v>
      </c>
      <c r="Y320" s="102" t="s">
        <v>1364</v>
      </c>
      <c r="AL320" s="7">
        <f t="shared" si="46"/>
        <v>99</v>
      </c>
      <c r="AM320" s="7">
        <f t="shared" si="47"/>
        <v>95</v>
      </c>
      <c r="AN320" s="18">
        <f t="shared" si="48"/>
        <v>1.0421052631578946</v>
      </c>
      <c r="AO320" s="18">
        <f t="shared" si="49"/>
        <v>1.0421052631578946</v>
      </c>
      <c r="AP320" s="7" t="s">
        <v>2096</v>
      </c>
    </row>
    <row r="321" spans="1:42" ht="15.75" hidden="1" customHeight="1" x14ac:dyDescent="0.25">
      <c r="A321" s="7">
        <v>341</v>
      </c>
      <c r="B321" s="7" t="s">
        <v>568</v>
      </c>
      <c r="C321" s="7" t="s">
        <v>584</v>
      </c>
      <c r="D321" s="7" t="s">
        <v>16</v>
      </c>
      <c r="E321" s="46" t="s">
        <v>588</v>
      </c>
      <c r="F321" s="8">
        <v>1</v>
      </c>
      <c r="G321" s="7" t="s">
        <v>18</v>
      </c>
      <c r="H321" s="17">
        <v>2</v>
      </c>
      <c r="I321" s="17">
        <v>5</v>
      </c>
      <c r="J321" s="59" t="s">
        <v>1130</v>
      </c>
      <c r="K321" s="7">
        <v>3</v>
      </c>
      <c r="L321" s="7">
        <v>2</v>
      </c>
      <c r="M321" s="57" t="s">
        <v>668</v>
      </c>
      <c r="N321" s="7">
        <v>3</v>
      </c>
      <c r="O321" s="7">
        <v>2</v>
      </c>
      <c r="P321" s="58" t="s">
        <v>1365</v>
      </c>
      <c r="Q321" s="7">
        <v>1</v>
      </c>
      <c r="R321" s="7">
        <v>2</v>
      </c>
      <c r="S321" s="53" t="s">
        <v>1556</v>
      </c>
      <c r="T321" s="27">
        <v>4</v>
      </c>
      <c r="U321" s="3">
        <v>3</v>
      </c>
      <c r="V321" s="46" t="s">
        <v>1801</v>
      </c>
      <c r="W321" s="3">
        <v>1</v>
      </c>
      <c r="X321" s="3">
        <v>1</v>
      </c>
      <c r="Y321" s="102" t="s">
        <v>2021</v>
      </c>
      <c r="AL321" s="7">
        <f t="shared" si="46"/>
        <v>14</v>
      </c>
      <c r="AM321" s="7">
        <f t="shared" si="47"/>
        <v>15</v>
      </c>
      <c r="AN321" s="18">
        <f t="shared" si="48"/>
        <v>0.93333333333333335</v>
      </c>
      <c r="AO321" s="18">
        <f t="shared" si="49"/>
        <v>0.93333333333333335</v>
      </c>
      <c r="AP321" s="7" t="s">
        <v>2096</v>
      </c>
    </row>
    <row r="322" spans="1:42" ht="15.75" hidden="1" customHeight="1" x14ac:dyDescent="0.25">
      <c r="A322" s="7">
        <v>342</v>
      </c>
      <c r="B322" s="7" t="s">
        <v>568</v>
      </c>
      <c r="C322" s="7" t="s">
        <v>584</v>
      </c>
      <c r="D322" s="7" t="s">
        <v>16</v>
      </c>
      <c r="E322" s="46" t="s">
        <v>589</v>
      </c>
      <c r="F322" s="8">
        <v>1</v>
      </c>
      <c r="G322" s="7" t="s">
        <v>18</v>
      </c>
      <c r="H322" s="17">
        <v>3</v>
      </c>
      <c r="I322" s="17">
        <v>9</v>
      </c>
      <c r="J322" s="59" t="s">
        <v>1131</v>
      </c>
      <c r="K322" s="7">
        <v>10</v>
      </c>
      <c r="L322" s="7">
        <v>7</v>
      </c>
      <c r="M322" s="57" t="s">
        <v>669</v>
      </c>
      <c r="N322" s="7">
        <v>24</v>
      </c>
      <c r="O322" s="7">
        <v>25</v>
      </c>
      <c r="P322" s="58" t="s">
        <v>1366</v>
      </c>
      <c r="Q322" s="7">
        <v>18</v>
      </c>
      <c r="R322" s="7">
        <v>22</v>
      </c>
      <c r="S322" s="48" t="s">
        <v>1557</v>
      </c>
      <c r="T322" s="27">
        <v>28</v>
      </c>
      <c r="U322" s="3">
        <v>22</v>
      </c>
      <c r="V322" s="46" t="s">
        <v>1557</v>
      </c>
      <c r="W322" s="3">
        <v>30</v>
      </c>
      <c r="X322" s="3">
        <v>35</v>
      </c>
      <c r="Y322" s="102" t="s">
        <v>1366</v>
      </c>
      <c r="AL322" s="7">
        <f t="shared" si="46"/>
        <v>113</v>
      </c>
      <c r="AM322" s="7">
        <f t="shared" si="47"/>
        <v>120</v>
      </c>
      <c r="AN322" s="18">
        <f t="shared" si="48"/>
        <v>0.94166666666666665</v>
      </c>
      <c r="AO322" s="18">
        <f t="shared" si="49"/>
        <v>0.94166666666666665</v>
      </c>
      <c r="AP322" s="7" t="s">
        <v>2096</v>
      </c>
    </row>
    <row r="323" spans="1:42" ht="15.75" hidden="1" customHeight="1" x14ac:dyDescent="0.25">
      <c r="A323" s="7">
        <v>343</v>
      </c>
      <c r="B323" s="7" t="s">
        <v>568</v>
      </c>
      <c r="C323" s="7" t="s">
        <v>584</v>
      </c>
      <c r="D323" s="7" t="s">
        <v>16</v>
      </c>
      <c r="E323" s="46" t="s">
        <v>590</v>
      </c>
      <c r="F323" s="8">
        <v>1</v>
      </c>
      <c r="G323" s="7" t="s">
        <v>18</v>
      </c>
      <c r="H323" s="17">
        <v>45</v>
      </c>
      <c r="I323" s="17">
        <v>36</v>
      </c>
      <c r="J323" s="59" t="s">
        <v>1132</v>
      </c>
      <c r="K323" s="7">
        <v>40</v>
      </c>
      <c r="L323" s="7">
        <v>50</v>
      </c>
      <c r="M323" s="57" t="s">
        <v>1166</v>
      </c>
      <c r="N323" s="7">
        <v>72</v>
      </c>
      <c r="O323" s="7">
        <v>73</v>
      </c>
      <c r="P323" s="58" t="s">
        <v>1367</v>
      </c>
      <c r="Q323" s="7">
        <v>33</v>
      </c>
      <c r="R323" s="7">
        <v>32</v>
      </c>
      <c r="S323" s="53" t="s">
        <v>1558</v>
      </c>
      <c r="T323" s="27">
        <v>76</v>
      </c>
      <c r="U323" s="3">
        <v>77</v>
      </c>
      <c r="V323" s="46" t="s">
        <v>1558</v>
      </c>
      <c r="W323" s="3">
        <v>120</v>
      </c>
      <c r="X323" s="3">
        <v>115</v>
      </c>
      <c r="Y323" s="102" t="s">
        <v>2022</v>
      </c>
      <c r="AL323" s="7">
        <f t="shared" si="46"/>
        <v>386</v>
      </c>
      <c r="AM323" s="7">
        <f t="shared" si="47"/>
        <v>383</v>
      </c>
      <c r="AN323" s="18">
        <f t="shared" si="48"/>
        <v>1.0078328981723237</v>
      </c>
      <c r="AO323" s="18">
        <f t="shared" si="49"/>
        <v>1.0078328981723237</v>
      </c>
      <c r="AP323" s="7" t="s">
        <v>2096</v>
      </c>
    </row>
    <row r="324" spans="1:42" ht="15.75" hidden="1" customHeight="1" x14ac:dyDescent="0.25">
      <c r="A324" s="7">
        <v>344</v>
      </c>
      <c r="B324" s="7" t="s">
        <v>568</v>
      </c>
      <c r="C324" s="7" t="s">
        <v>584</v>
      </c>
      <c r="D324" s="7" t="s">
        <v>16</v>
      </c>
      <c r="E324" s="46" t="s">
        <v>591</v>
      </c>
      <c r="F324" s="8">
        <v>1</v>
      </c>
      <c r="G324" s="7" t="s">
        <v>18</v>
      </c>
      <c r="H324" s="7">
        <v>0</v>
      </c>
      <c r="I324" s="7">
        <v>0</v>
      </c>
      <c r="J324" s="59"/>
      <c r="K324" s="7">
        <v>3</v>
      </c>
      <c r="L324" s="7">
        <v>3</v>
      </c>
      <c r="M324" s="57" t="s">
        <v>674</v>
      </c>
      <c r="N324" s="7">
        <v>0</v>
      </c>
      <c r="O324" s="7">
        <v>0</v>
      </c>
      <c r="P324" s="58"/>
      <c r="Q324" s="7">
        <v>0</v>
      </c>
      <c r="R324" s="7">
        <v>0</v>
      </c>
      <c r="S324" s="47"/>
      <c r="T324" s="27">
        <v>0</v>
      </c>
      <c r="U324" s="3">
        <v>0</v>
      </c>
      <c r="V324" s="47"/>
      <c r="W324" s="3">
        <v>0</v>
      </c>
      <c r="X324" s="3">
        <v>0</v>
      </c>
      <c r="AL324" s="7">
        <f t="shared" si="46"/>
        <v>3</v>
      </c>
      <c r="AM324" s="7">
        <f t="shared" si="47"/>
        <v>3</v>
      </c>
      <c r="AN324" s="18">
        <f t="shared" si="48"/>
        <v>1</v>
      </c>
      <c r="AO324" s="18">
        <f t="shared" si="49"/>
        <v>1</v>
      </c>
      <c r="AP324" s="7" t="s">
        <v>2096</v>
      </c>
    </row>
    <row r="325" spans="1:42" ht="15.75" hidden="1" customHeight="1" x14ac:dyDescent="0.25">
      <c r="A325" s="7">
        <v>345</v>
      </c>
      <c r="B325" s="7" t="s">
        <v>568</v>
      </c>
      <c r="C325" s="7" t="s">
        <v>584</v>
      </c>
      <c r="D325" s="7" t="s">
        <v>16</v>
      </c>
      <c r="E325" s="46" t="s">
        <v>592</v>
      </c>
      <c r="F325" s="8">
        <v>1</v>
      </c>
      <c r="G325" s="7" t="s">
        <v>18</v>
      </c>
      <c r="H325" s="7">
        <v>0</v>
      </c>
      <c r="I325" s="7">
        <v>0</v>
      </c>
      <c r="J325" s="59"/>
      <c r="K325" s="7">
        <v>2</v>
      </c>
      <c r="L325" s="7">
        <v>2</v>
      </c>
      <c r="M325" s="57" t="s">
        <v>663</v>
      </c>
      <c r="N325" s="7">
        <v>0</v>
      </c>
      <c r="O325" s="7">
        <v>0</v>
      </c>
      <c r="P325" s="58"/>
      <c r="Q325" s="7">
        <v>0</v>
      </c>
      <c r="R325" s="7">
        <v>0</v>
      </c>
      <c r="S325" s="47"/>
      <c r="T325" s="27">
        <v>0</v>
      </c>
      <c r="U325" s="3">
        <v>0</v>
      </c>
      <c r="V325" s="47"/>
      <c r="W325" s="3">
        <v>1</v>
      </c>
      <c r="X325" s="3">
        <v>1</v>
      </c>
      <c r="Y325" s="102" t="s">
        <v>2023</v>
      </c>
      <c r="AL325" s="7">
        <f t="shared" si="46"/>
        <v>3</v>
      </c>
      <c r="AM325" s="7">
        <f t="shared" si="47"/>
        <v>3</v>
      </c>
      <c r="AN325" s="18">
        <f t="shared" si="48"/>
        <v>1</v>
      </c>
      <c r="AO325" s="18">
        <f t="shared" si="49"/>
        <v>1</v>
      </c>
      <c r="AP325" s="7" t="s">
        <v>2096</v>
      </c>
    </row>
    <row r="326" spans="1:42" ht="15.75" hidden="1" customHeight="1" x14ac:dyDescent="0.25">
      <c r="A326" s="7">
        <v>346</v>
      </c>
      <c r="B326" s="7" t="s">
        <v>568</v>
      </c>
      <c r="C326" s="7" t="s">
        <v>584</v>
      </c>
      <c r="D326" s="7" t="s">
        <v>16</v>
      </c>
      <c r="E326" s="46" t="s">
        <v>593</v>
      </c>
      <c r="F326" s="8">
        <v>1</v>
      </c>
      <c r="G326" s="7" t="s">
        <v>18</v>
      </c>
      <c r="H326" s="7">
        <v>35</v>
      </c>
      <c r="I326" s="7">
        <v>35</v>
      </c>
      <c r="J326" s="59" t="s">
        <v>1133</v>
      </c>
      <c r="K326" s="7">
        <v>80</v>
      </c>
      <c r="L326" s="7">
        <v>80</v>
      </c>
      <c r="M326" s="57" t="s">
        <v>670</v>
      </c>
      <c r="N326" s="7">
        <v>84</v>
      </c>
      <c r="O326" s="7">
        <v>84</v>
      </c>
      <c r="P326" s="58" t="s">
        <v>1368</v>
      </c>
      <c r="Q326" s="7">
        <v>73</v>
      </c>
      <c r="R326" s="7">
        <v>73</v>
      </c>
      <c r="S326" s="53" t="s">
        <v>1559</v>
      </c>
      <c r="T326" s="3">
        <v>73</v>
      </c>
      <c r="U326" s="3">
        <v>73</v>
      </c>
      <c r="V326" s="46" t="s">
        <v>1559</v>
      </c>
      <c r="W326" s="3">
        <v>250</v>
      </c>
      <c r="X326" s="3">
        <v>250</v>
      </c>
      <c r="Y326" s="102" t="s">
        <v>2024</v>
      </c>
      <c r="AL326" s="7">
        <f t="shared" si="46"/>
        <v>595</v>
      </c>
      <c r="AM326" s="7">
        <f t="shared" si="47"/>
        <v>595</v>
      </c>
      <c r="AN326" s="18">
        <f t="shared" si="48"/>
        <v>1</v>
      </c>
      <c r="AO326" s="18">
        <f t="shared" si="49"/>
        <v>1</v>
      </c>
      <c r="AP326" s="7" t="s">
        <v>2096</v>
      </c>
    </row>
    <row r="327" spans="1:42" ht="15.75" hidden="1" customHeight="1" x14ac:dyDescent="0.25">
      <c r="A327" s="7">
        <v>347</v>
      </c>
      <c r="B327" s="7" t="s">
        <v>568</v>
      </c>
      <c r="C327" s="7" t="s">
        <v>584</v>
      </c>
      <c r="D327" s="7" t="s">
        <v>16</v>
      </c>
      <c r="E327" s="46" t="s">
        <v>594</v>
      </c>
      <c r="F327" s="8">
        <v>1</v>
      </c>
      <c r="G327" s="7" t="s">
        <v>18</v>
      </c>
      <c r="H327" s="7">
        <v>0</v>
      </c>
      <c r="I327" s="7">
        <v>0</v>
      </c>
      <c r="J327" s="59"/>
      <c r="K327" s="7">
        <v>13</v>
      </c>
      <c r="L327" s="7">
        <v>13</v>
      </c>
      <c r="M327" s="57" t="s">
        <v>673</v>
      </c>
      <c r="N327" s="7">
        <v>20</v>
      </c>
      <c r="O327" s="7">
        <v>20</v>
      </c>
      <c r="P327" s="58" t="s">
        <v>1369</v>
      </c>
      <c r="Q327" s="7">
        <v>12</v>
      </c>
      <c r="R327" s="7">
        <v>12</v>
      </c>
      <c r="S327" s="53" t="s">
        <v>1560</v>
      </c>
      <c r="T327" s="27">
        <v>14</v>
      </c>
      <c r="U327" s="3">
        <v>14</v>
      </c>
      <c r="V327" s="46" t="s">
        <v>1802</v>
      </c>
      <c r="W327" s="3">
        <v>15</v>
      </c>
      <c r="X327" s="3">
        <v>15</v>
      </c>
      <c r="Y327" s="102" t="s">
        <v>2025</v>
      </c>
      <c r="AL327" s="7">
        <f t="shared" si="46"/>
        <v>74</v>
      </c>
      <c r="AM327" s="7">
        <f t="shared" si="47"/>
        <v>74</v>
      </c>
      <c r="AN327" s="18">
        <f t="shared" si="48"/>
        <v>1</v>
      </c>
      <c r="AO327" s="18">
        <f t="shared" si="49"/>
        <v>1</v>
      </c>
      <c r="AP327" s="7" t="s">
        <v>2096</v>
      </c>
    </row>
    <row r="328" spans="1:42" ht="15.75" hidden="1" customHeight="1" x14ac:dyDescent="0.25">
      <c r="A328" s="7">
        <v>348</v>
      </c>
      <c r="B328" s="7" t="s">
        <v>568</v>
      </c>
      <c r="C328" s="7" t="s">
        <v>595</v>
      </c>
      <c r="D328" s="7" t="s">
        <v>16</v>
      </c>
      <c r="E328" s="46" t="s">
        <v>596</v>
      </c>
      <c r="F328" s="8">
        <v>1</v>
      </c>
      <c r="G328" s="7" t="s">
        <v>18</v>
      </c>
      <c r="H328" s="17">
        <v>90</v>
      </c>
      <c r="I328" s="17">
        <v>25</v>
      </c>
      <c r="J328" s="59" t="s">
        <v>1134</v>
      </c>
      <c r="M328" s="57"/>
      <c r="P328" s="58"/>
      <c r="Q328" s="7">
        <v>110</v>
      </c>
      <c r="R328" s="7">
        <v>112</v>
      </c>
      <c r="S328" s="53" t="s">
        <v>1561</v>
      </c>
      <c r="T328" s="27">
        <v>199</v>
      </c>
      <c r="U328" s="3">
        <v>186</v>
      </c>
      <c r="V328" s="46" t="s">
        <v>1803</v>
      </c>
      <c r="W328" s="3">
        <v>243</v>
      </c>
      <c r="X328" s="3">
        <v>224</v>
      </c>
      <c r="Y328" s="102" t="s">
        <v>2026</v>
      </c>
      <c r="AL328" s="7">
        <f t="shared" si="46"/>
        <v>642</v>
      </c>
      <c r="AM328" s="7">
        <f t="shared" si="47"/>
        <v>547</v>
      </c>
      <c r="AN328" s="18">
        <f t="shared" si="48"/>
        <v>1.1736745886654478</v>
      </c>
      <c r="AO328" s="82">
        <f t="shared" si="49"/>
        <v>1.1736745886654478</v>
      </c>
      <c r="AP328" s="7" t="s">
        <v>2096</v>
      </c>
    </row>
    <row r="329" spans="1:42" ht="15.75" hidden="1" customHeight="1" x14ac:dyDescent="0.25">
      <c r="A329" s="7">
        <v>349</v>
      </c>
      <c r="B329" s="7" t="s">
        <v>568</v>
      </c>
      <c r="C329" s="7" t="s">
        <v>595</v>
      </c>
      <c r="D329" s="7" t="s">
        <v>16</v>
      </c>
      <c r="E329" s="46" t="s">
        <v>597</v>
      </c>
      <c r="F329" s="8">
        <v>1</v>
      </c>
      <c r="G329" s="7" t="s">
        <v>18</v>
      </c>
      <c r="H329" s="17">
        <v>48</v>
      </c>
      <c r="I329" s="17">
        <v>99</v>
      </c>
      <c r="J329" s="59" t="s">
        <v>1135</v>
      </c>
      <c r="M329" s="57"/>
      <c r="P329" s="58"/>
      <c r="Q329" s="7">
        <v>191</v>
      </c>
      <c r="R329" s="7">
        <v>191</v>
      </c>
      <c r="S329" s="53" t="s">
        <v>1663</v>
      </c>
      <c r="T329" s="27">
        <v>182</v>
      </c>
      <c r="U329" s="3">
        <v>182</v>
      </c>
      <c r="V329" s="46" t="s">
        <v>1804</v>
      </c>
      <c r="W329" s="3">
        <v>292</v>
      </c>
      <c r="X329" s="3">
        <v>292</v>
      </c>
      <c r="Y329" s="102" t="s">
        <v>2027</v>
      </c>
      <c r="AL329" s="7">
        <f t="shared" si="46"/>
        <v>713</v>
      </c>
      <c r="AM329" s="7">
        <f t="shared" si="47"/>
        <v>764</v>
      </c>
      <c r="AN329" s="18">
        <f t="shared" si="48"/>
        <v>0.93324607329842935</v>
      </c>
      <c r="AO329" s="18">
        <f t="shared" si="49"/>
        <v>0.93324607329842935</v>
      </c>
      <c r="AP329" s="7" t="s">
        <v>2096</v>
      </c>
    </row>
    <row r="330" spans="1:42" ht="15.75" hidden="1" customHeight="1" x14ac:dyDescent="0.25">
      <c r="A330" s="7">
        <v>350</v>
      </c>
      <c r="B330" s="7" t="s">
        <v>568</v>
      </c>
      <c r="C330" s="7" t="s">
        <v>595</v>
      </c>
      <c r="D330" s="7" t="s">
        <v>16</v>
      </c>
      <c r="E330" s="46" t="s">
        <v>598</v>
      </c>
      <c r="F330" s="8">
        <v>1</v>
      </c>
      <c r="G330" s="7" t="s">
        <v>18</v>
      </c>
      <c r="H330" s="17">
        <v>36</v>
      </c>
      <c r="I330" s="17">
        <v>52</v>
      </c>
      <c r="J330" s="59" t="s">
        <v>1136</v>
      </c>
      <c r="M330" s="57"/>
      <c r="P330" s="58"/>
      <c r="Q330" s="7">
        <v>65</v>
      </c>
      <c r="R330" s="7">
        <v>65</v>
      </c>
      <c r="S330" s="47" t="s">
        <v>1664</v>
      </c>
      <c r="T330" s="27">
        <v>182</v>
      </c>
      <c r="U330" s="3">
        <v>182</v>
      </c>
      <c r="V330" s="46" t="s">
        <v>1805</v>
      </c>
      <c r="W330" s="3">
        <v>288</v>
      </c>
      <c r="X330" s="3">
        <v>288</v>
      </c>
      <c r="Y330" s="102" t="s">
        <v>2028</v>
      </c>
      <c r="AL330" s="7">
        <f t="shared" si="46"/>
        <v>571</v>
      </c>
      <c r="AM330" s="7">
        <f t="shared" si="47"/>
        <v>587</v>
      </c>
      <c r="AN330" s="18">
        <f t="shared" si="48"/>
        <v>0.97274275979557068</v>
      </c>
      <c r="AO330" s="18">
        <f t="shared" si="49"/>
        <v>0.97274275979557068</v>
      </c>
      <c r="AP330" s="7" t="s">
        <v>2096</v>
      </c>
    </row>
    <row r="331" spans="1:42" ht="15.75" hidden="1" customHeight="1" x14ac:dyDescent="0.25">
      <c r="A331" s="7">
        <v>353</v>
      </c>
      <c r="B331" s="7" t="s">
        <v>568</v>
      </c>
      <c r="C331" s="7" t="s">
        <v>595</v>
      </c>
      <c r="D331" s="7" t="s">
        <v>16</v>
      </c>
      <c r="E331" s="46" t="s">
        <v>599</v>
      </c>
      <c r="F331" s="8">
        <v>1</v>
      </c>
      <c r="G331" s="7" t="s">
        <v>18</v>
      </c>
      <c r="H331" s="7">
        <v>51</v>
      </c>
      <c r="I331" s="7">
        <v>51</v>
      </c>
      <c r="J331" s="59" t="s">
        <v>1137</v>
      </c>
      <c r="M331" s="57"/>
      <c r="P331" s="58"/>
      <c r="S331" s="47"/>
      <c r="T331" s="27">
        <v>1168</v>
      </c>
      <c r="U331" s="3">
        <v>1168</v>
      </c>
      <c r="V331" s="46" t="s">
        <v>1806</v>
      </c>
      <c r="W331" s="3">
        <v>1195</v>
      </c>
      <c r="X331" s="3">
        <v>1195</v>
      </c>
      <c r="Y331" s="102" t="s">
        <v>1806</v>
      </c>
      <c r="AL331" s="7">
        <f t="shared" si="46"/>
        <v>2414</v>
      </c>
      <c r="AM331" s="7">
        <f t="shared" si="47"/>
        <v>2414</v>
      </c>
      <c r="AN331" s="18">
        <f t="shared" si="48"/>
        <v>1</v>
      </c>
      <c r="AO331" s="18">
        <f t="shared" si="49"/>
        <v>1</v>
      </c>
      <c r="AP331" s="7" t="s">
        <v>2096</v>
      </c>
    </row>
    <row r="332" spans="1:42" ht="15.75" hidden="1" customHeight="1" x14ac:dyDescent="0.25">
      <c r="A332" s="7">
        <v>354</v>
      </c>
      <c r="B332" s="7" t="s">
        <v>568</v>
      </c>
      <c r="C332" s="7" t="s">
        <v>600</v>
      </c>
      <c r="D332" s="7" t="s">
        <v>16</v>
      </c>
      <c r="E332" s="46" t="s">
        <v>601</v>
      </c>
      <c r="F332" s="8">
        <v>1</v>
      </c>
      <c r="G332" s="7" t="s">
        <v>18</v>
      </c>
      <c r="H332" s="7">
        <v>19</v>
      </c>
      <c r="I332" s="7">
        <v>19</v>
      </c>
      <c r="J332" s="59" t="s">
        <v>1138</v>
      </c>
      <c r="K332" s="7">
        <v>28</v>
      </c>
      <c r="L332" s="7">
        <v>28</v>
      </c>
      <c r="M332" s="57" t="s">
        <v>682</v>
      </c>
      <c r="N332" s="7">
        <v>7</v>
      </c>
      <c r="O332" s="7">
        <v>7</v>
      </c>
      <c r="P332" s="58" t="s">
        <v>1370</v>
      </c>
      <c r="Q332" s="7">
        <v>13</v>
      </c>
      <c r="R332" s="7">
        <v>13</v>
      </c>
      <c r="S332" s="53" t="s">
        <v>1562</v>
      </c>
      <c r="T332" s="27">
        <v>15</v>
      </c>
      <c r="U332" s="3">
        <v>15</v>
      </c>
      <c r="V332" s="46" t="s">
        <v>1807</v>
      </c>
      <c r="W332" s="3">
        <v>21</v>
      </c>
      <c r="X332" s="3">
        <v>21</v>
      </c>
      <c r="Y332" s="102" t="s">
        <v>2029</v>
      </c>
      <c r="AL332" s="7">
        <f t="shared" si="46"/>
        <v>103</v>
      </c>
      <c r="AM332" s="7">
        <f t="shared" si="47"/>
        <v>103</v>
      </c>
      <c r="AN332" s="18">
        <f t="shared" si="48"/>
        <v>1</v>
      </c>
      <c r="AO332" s="18">
        <f t="shared" si="49"/>
        <v>1</v>
      </c>
      <c r="AP332" s="7" t="s">
        <v>2096</v>
      </c>
    </row>
    <row r="333" spans="1:42" ht="30" hidden="1" customHeight="1" x14ac:dyDescent="0.25">
      <c r="A333" s="7">
        <v>355</v>
      </c>
      <c r="B333" s="7" t="s">
        <v>568</v>
      </c>
      <c r="C333" s="7" t="s">
        <v>600</v>
      </c>
      <c r="D333" s="7" t="s">
        <v>16</v>
      </c>
      <c r="E333" s="46" t="s">
        <v>1179</v>
      </c>
      <c r="F333" s="8">
        <v>1</v>
      </c>
      <c r="G333" s="7" t="s">
        <v>18</v>
      </c>
      <c r="H333" s="7">
        <v>0</v>
      </c>
      <c r="I333" s="7">
        <v>0</v>
      </c>
      <c r="J333" s="59"/>
      <c r="K333" s="7">
        <v>14</v>
      </c>
      <c r="L333" s="7">
        <v>14</v>
      </c>
      <c r="M333" s="57" t="s">
        <v>1167</v>
      </c>
      <c r="N333" s="7">
        <v>8</v>
      </c>
      <c r="O333" s="7">
        <v>8</v>
      </c>
      <c r="P333" s="58" t="s">
        <v>1371</v>
      </c>
      <c r="Q333" s="7">
        <v>8</v>
      </c>
      <c r="R333" s="7">
        <v>8</v>
      </c>
      <c r="S333" s="53" t="s">
        <v>1563</v>
      </c>
      <c r="T333" s="27">
        <v>7</v>
      </c>
      <c r="U333" s="3">
        <v>7</v>
      </c>
      <c r="V333" s="46" t="s">
        <v>1808</v>
      </c>
      <c r="W333" s="3">
        <v>3</v>
      </c>
      <c r="X333" s="3">
        <v>3</v>
      </c>
      <c r="Y333" s="102" t="s">
        <v>2030</v>
      </c>
      <c r="AL333" s="7">
        <f t="shared" ref="AL333:AL364" si="50">H333+K333+N333+Q333+T333+W333</f>
        <v>40</v>
      </c>
      <c r="AM333" s="7">
        <f t="shared" si="47"/>
        <v>40</v>
      </c>
      <c r="AN333" s="18">
        <f t="shared" si="48"/>
        <v>1</v>
      </c>
      <c r="AO333" s="18">
        <f t="shared" si="49"/>
        <v>1</v>
      </c>
      <c r="AP333" s="7" t="s">
        <v>2096</v>
      </c>
    </row>
    <row r="334" spans="1:42" ht="15.75" hidden="1" customHeight="1" x14ac:dyDescent="0.25">
      <c r="A334" s="7">
        <v>356</v>
      </c>
      <c r="B334" s="7" t="s">
        <v>568</v>
      </c>
      <c r="C334" s="7" t="s">
        <v>600</v>
      </c>
      <c r="D334" s="7" t="s">
        <v>16</v>
      </c>
      <c r="E334" s="46" t="s">
        <v>602</v>
      </c>
      <c r="F334" s="8">
        <v>1</v>
      </c>
      <c r="G334" s="7" t="s">
        <v>18</v>
      </c>
      <c r="H334" s="10">
        <v>0</v>
      </c>
      <c r="I334" s="10">
        <v>0</v>
      </c>
      <c r="J334" s="56" t="s">
        <v>26</v>
      </c>
      <c r="K334" s="7">
        <v>4</v>
      </c>
      <c r="L334" s="7">
        <v>4</v>
      </c>
      <c r="M334" s="57" t="s">
        <v>688</v>
      </c>
      <c r="N334" s="10">
        <v>0</v>
      </c>
      <c r="O334" s="10">
        <v>0</v>
      </c>
      <c r="P334" s="56" t="s">
        <v>26</v>
      </c>
      <c r="Q334" s="7">
        <v>5</v>
      </c>
      <c r="R334" s="7">
        <v>5</v>
      </c>
      <c r="S334" s="124" t="s">
        <v>1564</v>
      </c>
      <c r="T334" s="38">
        <v>0</v>
      </c>
      <c r="U334" s="36">
        <v>0</v>
      </c>
      <c r="V334" s="56" t="s">
        <v>26</v>
      </c>
      <c r="W334" s="3">
        <v>2</v>
      </c>
      <c r="X334" s="3">
        <v>2</v>
      </c>
      <c r="Y334" s="102" t="s">
        <v>2031</v>
      </c>
      <c r="AL334" s="7">
        <f t="shared" si="50"/>
        <v>11</v>
      </c>
      <c r="AM334" s="7">
        <f t="shared" ref="AM334:AM365" si="51">I334+L334+O334+R334+U334+X334</f>
        <v>11</v>
      </c>
      <c r="AN334" s="18">
        <f t="shared" si="48"/>
        <v>1</v>
      </c>
      <c r="AO334" s="18">
        <f t="shared" si="49"/>
        <v>1</v>
      </c>
      <c r="AP334" s="7" t="s">
        <v>2096</v>
      </c>
    </row>
    <row r="335" spans="1:42" ht="15.75" hidden="1" customHeight="1" x14ac:dyDescent="0.25">
      <c r="A335" s="7">
        <v>357</v>
      </c>
      <c r="B335" s="7" t="s">
        <v>568</v>
      </c>
      <c r="C335" s="7" t="s">
        <v>600</v>
      </c>
      <c r="D335" s="7" t="s">
        <v>16</v>
      </c>
      <c r="E335" s="46" t="s">
        <v>603</v>
      </c>
      <c r="F335" s="7">
        <v>3</v>
      </c>
      <c r="G335" s="7" t="s">
        <v>604</v>
      </c>
      <c r="H335" s="10">
        <v>0</v>
      </c>
      <c r="I335" s="10">
        <v>0</v>
      </c>
      <c r="J335" s="56" t="s">
        <v>26</v>
      </c>
      <c r="K335" s="10">
        <v>0</v>
      </c>
      <c r="L335" s="10">
        <v>0</v>
      </c>
      <c r="M335" s="56" t="s">
        <v>26</v>
      </c>
      <c r="N335" s="10">
        <v>0</v>
      </c>
      <c r="O335" s="10">
        <v>0</v>
      </c>
      <c r="P335" s="56" t="s">
        <v>26</v>
      </c>
      <c r="Q335" s="7">
        <v>0</v>
      </c>
      <c r="R335" s="7">
        <v>0</v>
      </c>
      <c r="S335" s="47"/>
      <c r="T335" s="38">
        <v>0</v>
      </c>
      <c r="U335" s="36">
        <v>0</v>
      </c>
      <c r="V335" s="56" t="s">
        <v>26</v>
      </c>
      <c r="W335" s="3">
        <v>3</v>
      </c>
      <c r="X335" s="3">
        <v>1</v>
      </c>
      <c r="Y335" s="102" t="s">
        <v>2032</v>
      </c>
      <c r="AL335" s="7">
        <f t="shared" si="50"/>
        <v>3</v>
      </c>
      <c r="AM335" s="7">
        <f t="shared" si="51"/>
        <v>1</v>
      </c>
      <c r="AN335" s="18">
        <f>+AL335/AM335</f>
        <v>3</v>
      </c>
      <c r="AO335" s="18">
        <f>+AL335/F335</f>
        <v>1</v>
      </c>
      <c r="AP335" s="7" t="s">
        <v>2096</v>
      </c>
    </row>
    <row r="336" spans="1:42" ht="15.75" hidden="1" customHeight="1" x14ac:dyDescent="0.25">
      <c r="A336" s="7">
        <v>358</v>
      </c>
      <c r="B336" s="7" t="s">
        <v>568</v>
      </c>
      <c r="C336" s="7" t="s">
        <v>600</v>
      </c>
      <c r="D336" s="7" t="s">
        <v>16</v>
      </c>
      <c r="E336" s="46" t="s">
        <v>605</v>
      </c>
      <c r="F336" s="8">
        <v>1</v>
      </c>
      <c r="G336" s="7" t="s">
        <v>18</v>
      </c>
      <c r="H336" s="10">
        <v>0</v>
      </c>
      <c r="I336" s="10">
        <v>0</v>
      </c>
      <c r="J336" s="56" t="s">
        <v>26</v>
      </c>
      <c r="K336" s="10">
        <v>0</v>
      </c>
      <c r="L336" s="10">
        <v>0</v>
      </c>
      <c r="M336" s="56" t="s">
        <v>26</v>
      </c>
      <c r="P336" s="58"/>
      <c r="Q336" s="7">
        <v>0</v>
      </c>
      <c r="R336" s="7">
        <v>0</v>
      </c>
      <c r="S336" s="47"/>
      <c r="T336" s="38">
        <v>0</v>
      </c>
      <c r="U336" s="36">
        <v>0</v>
      </c>
      <c r="V336" s="56" t="s">
        <v>26</v>
      </c>
      <c r="W336" s="3">
        <v>1</v>
      </c>
      <c r="X336" s="3">
        <v>1</v>
      </c>
      <c r="Y336" s="102" t="s">
        <v>2033</v>
      </c>
      <c r="AL336" s="7">
        <f t="shared" si="50"/>
        <v>1</v>
      </c>
      <c r="AM336" s="7">
        <f t="shared" si="51"/>
        <v>1</v>
      </c>
      <c r="AN336" s="18">
        <f>AL336/AM336</f>
        <v>1</v>
      </c>
      <c r="AO336" s="18">
        <f>+AN336/F336</f>
        <v>1</v>
      </c>
      <c r="AP336" s="7" t="s">
        <v>2096</v>
      </c>
    </row>
    <row r="337" spans="1:42" ht="15.75" hidden="1" customHeight="1" x14ac:dyDescent="0.25">
      <c r="A337" s="7">
        <v>359</v>
      </c>
      <c r="B337" s="7" t="s">
        <v>568</v>
      </c>
      <c r="C337" s="7" t="s">
        <v>606</v>
      </c>
      <c r="D337" s="7" t="s">
        <v>16</v>
      </c>
      <c r="E337" s="46" t="s">
        <v>607</v>
      </c>
      <c r="F337" s="17">
        <v>10</v>
      </c>
      <c r="G337" s="7" t="s">
        <v>608</v>
      </c>
      <c r="H337" s="10">
        <v>0</v>
      </c>
      <c r="I337" s="10">
        <v>0</v>
      </c>
      <c r="J337" s="56" t="s">
        <v>26</v>
      </c>
      <c r="K337" s="10">
        <v>0</v>
      </c>
      <c r="L337" s="10">
        <v>0</v>
      </c>
      <c r="M337" s="56" t="s">
        <v>26</v>
      </c>
      <c r="N337" s="7">
        <v>1</v>
      </c>
      <c r="O337" s="10">
        <v>1</v>
      </c>
      <c r="P337" s="58" t="s">
        <v>1372</v>
      </c>
      <c r="Q337" s="36">
        <v>0</v>
      </c>
      <c r="R337" s="36">
        <v>0</v>
      </c>
      <c r="S337" s="56" t="s">
        <v>26</v>
      </c>
      <c r="T337" s="38">
        <v>0</v>
      </c>
      <c r="U337" s="36">
        <v>0</v>
      </c>
      <c r="V337" s="56" t="s">
        <v>26</v>
      </c>
      <c r="W337" s="3">
        <v>5</v>
      </c>
      <c r="X337" s="3">
        <v>5</v>
      </c>
      <c r="Y337" s="102" t="s">
        <v>2034</v>
      </c>
      <c r="AL337" s="7">
        <f t="shared" si="50"/>
        <v>6</v>
      </c>
      <c r="AM337" s="7">
        <f t="shared" si="51"/>
        <v>6</v>
      </c>
      <c r="AN337" s="18">
        <f>+AL337/AM337</f>
        <v>1</v>
      </c>
      <c r="AO337" s="18">
        <f>+AL337/F337</f>
        <v>0.6</v>
      </c>
      <c r="AP337" s="7" t="s">
        <v>2096</v>
      </c>
    </row>
    <row r="338" spans="1:42" ht="15.75" hidden="1" customHeight="1" x14ac:dyDescent="0.25">
      <c r="A338" s="7">
        <v>360</v>
      </c>
      <c r="B338" s="7" t="s">
        <v>568</v>
      </c>
      <c r="C338" s="7" t="s">
        <v>606</v>
      </c>
      <c r="D338" s="7" t="s">
        <v>16</v>
      </c>
      <c r="E338" s="46" t="s">
        <v>609</v>
      </c>
      <c r="F338" s="8">
        <v>1</v>
      </c>
      <c r="G338" s="7" t="s">
        <v>18</v>
      </c>
      <c r="H338" s="7">
        <v>0</v>
      </c>
      <c r="I338" s="7">
        <v>0</v>
      </c>
      <c r="J338" s="59"/>
      <c r="K338" s="7">
        <v>11</v>
      </c>
      <c r="L338" s="7">
        <v>11</v>
      </c>
      <c r="M338" s="57" t="s">
        <v>687</v>
      </c>
      <c r="N338" s="7">
        <v>34</v>
      </c>
      <c r="O338" s="7">
        <v>34</v>
      </c>
      <c r="P338" s="58" t="s">
        <v>1373</v>
      </c>
      <c r="Q338" s="17">
        <v>0</v>
      </c>
      <c r="R338" s="17">
        <v>0</v>
      </c>
      <c r="S338" s="48" t="s">
        <v>1565</v>
      </c>
      <c r="T338" s="27">
        <v>27</v>
      </c>
      <c r="U338" s="3">
        <v>27</v>
      </c>
      <c r="V338" s="102" t="s">
        <v>1809</v>
      </c>
      <c r="W338" s="3">
        <v>17</v>
      </c>
      <c r="X338" s="3">
        <v>17</v>
      </c>
      <c r="Y338" s="102" t="s">
        <v>2035</v>
      </c>
      <c r="AL338" s="7">
        <f t="shared" si="50"/>
        <v>89</v>
      </c>
      <c r="AM338" s="7">
        <f t="shared" si="51"/>
        <v>89</v>
      </c>
      <c r="AN338" s="18">
        <f>AL338/AM338</f>
        <v>1</v>
      </c>
      <c r="AO338" s="18">
        <f>+AN338/F338</f>
        <v>1</v>
      </c>
      <c r="AP338" s="7" t="s">
        <v>2096</v>
      </c>
    </row>
    <row r="339" spans="1:42" ht="15.75" hidden="1" customHeight="1" x14ac:dyDescent="0.25">
      <c r="A339" s="7">
        <v>361</v>
      </c>
      <c r="B339" s="7" t="s">
        <v>568</v>
      </c>
      <c r="C339" s="7" t="s">
        <v>606</v>
      </c>
      <c r="D339" s="7" t="s">
        <v>16</v>
      </c>
      <c r="E339" s="46" t="s">
        <v>610</v>
      </c>
      <c r="F339" s="7">
        <v>10</v>
      </c>
      <c r="G339" s="7" t="s">
        <v>611</v>
      </c>
      <c r="H339" s="10">
        <v>0</v>
      </c>
      <c r="I339" s="10">
        <v>0</v>
      </c>
      <c r="J339" s="56" t="s">
        <v>26</v>
      </c>
      <c r="K339" s="10">
        <v>0</v>
      </c>
      <c r="L339" s="10">
        <v>0</v>
      </c>
      <c r="M339" s="56" t="s">
        <v>26</v>
      </c>
      <c r="N339" s="10">
        <v>0</v>
      </c>
      <c r="O339" s="10">
        <v>0</v>
      </c>
      <c r="P339" s="56" t="s">
        <v>26</v>
      </c>
      <c r="Q339" s="7">
        <v>0</v>
      </c>
      <c r="R339" s="7">
        <v>0</v>
      </c>
      <c r="S339" s="47"/>
      <c r="T339" s="38">
        <v>0</v>
      </c>
      <c r="U339" s="36">
        <v>0</v>
      </c>
      <c r="V339" s="56" t="s">
        <v>26</v>
      </c>
      <c r="W339" s="3">
        <v>15</v>
      </c>
      <c r="X339" s="3">
        <v>15</v>
      </c>
      <c r="Y339" s="102" t="s">
        <v>2036</v>
      </c>
      <c r="AL339" s="7">
        <f t="shared" si="50"/>
        <v>15</v>
      </c>
      <c r="AM339" s="7">
        <f t="shared" si="51"/>
        <v>15</v>
      </c>
      <c r="AN339" s="18">
        <f>+AL339/AM339</f>
        <v>1</v>
      </c>
      <c r="AO339" s="18">
        <f>+AL339/F339</f>
        <v>1.5</v>
      </c>
      <c r="AP339" s="7" t="s">
        <v>2096</v>
      </c>
    </row>
    <row r="340" spans="1:42" ht="15.75" hidden="1" customHeight="1" x14ac:dyDescent="0.25">
      <c r="A340" s="7">
        <v>362</v>
      </c>
      <c r="B340" s="7" t="s">
        <v>568</v>
      </c>
      <c r="C340" s="7" t="s">
        <v>606</v>
      </c>
      <c r="D340" s="7" t="s">
        <v>16</v>
      </c>
      <c r="E340" s="46" t="s">
        <v>612</v>
      </c>
      <c r="F340" s="8">
        <v>1</v>
      </c>
      <c r="G340" s="7" t="s">
        <v>18</v>
      </c>
      <c r="H340" s="7">
        <v>6</v>
      </c>
      <c r="I340" s="7">
        <v>6</v>
      </c>
      <c r="J340" s="59" t="s">
        <v>1139</v>
      </c>
      <c r="K340" s="7">
        <v>3</v>
      </c>
      <c r="L340" s="7">
        <v>3</v>
      </c>
      <c r="M340" s="57" t="s">
        <v>1168</v>
      </c>
      <c r="N340" s="7">
        <v>7</v>
      </c>
      <c r="O340" s="7">
        <v>7</v>
      </c>
      <c r="P340" s="58"/>
      <c r="Q340" s="7">
        <v>1</v>
      </c>
      <c r="R340" s="7">
        <v>1</v>
      </c>
      <c r="S340" s="53" t="s">
        <v>1566</v>
      </c>
      <c r="T340" s="27">
        <v>4</v>
      </c>
      <c r="U340" s="3">
        <v>4</v>
      </c>
      <c r="V340" s="102" t="s">
        <v>1810</v>
      </c>
      <c r="W340" s="3">
        <v>0</v>
      </c>
      <c r="X340" s="3">
        <v>0</v>
      </c>
      <c r="AL340" s="7">
        <f t="shared" si="50"/>
        <v>21</v>
      </c>
      <c r="AM340" s="7">
        <f t="shared" si="51"/>
        <v>21</v>
      </c>
      <c r="AN340" s="18">
        <f>AL340/AM340</f>
        <v>1</v>
      </c>
      <c r="AO340" s="18">
        <f>+AN340/F340</f>
        <v>1</v>
      </c>
      <c r="AP340" s="7" t="s">
        <v>2096</v>
      </c>
    </row>
    <row r="341" spans="1:42" ht="15.75" hidden="1" customHeight="1" x14ac:dyDescent="0.25">
      <c r="A341" s="7">
        <v>363</v>
      </c>
      <c r="B341" s="7" t="s">
        <v>568</v>
      </c>
      <c r="C341" s="7" t="s">
        <v>606</v>
      </c>
      <c r="D341" s="7" t="s">
        <v>16</v>
      </c>
      <c r="E341" s="46" t="s">
        <v>613</v>
      </c>
      <c r="F341" s="7">
        <v>12</v>
      </c>
      <c r="G341" s="7" t="s">
        <v>614</v>
      </c>
      <c r="H341" s="7">
        <v>3</v>
      </c>
      <c r="I341" s="10">
        <v>1</v>
      </c>
      <c r="J341" s="59" t="s">
        <v>1140</v>
      </c>
      <c r="K341" s="7">
        <v>3</v>
      </c>
      <c r="L341" s="10">
        <v>1</v>
      </c>
      <c r="M341" s="57" t="s">
        <v>683</v>
      </c>
      <c r="N341" s="7">
        <v>1</v>
      </c>
      <c r="O341" s="10">
        <v>1</v>
      </c>
      <c r="P341" s="58" t="s">
        <v>1374</v>
      </c>
      <c r="Q341" s="7">
        <v>2</v>
      </c>
      <c r="R341" s="7">
        <v>1</v>
      </c>
      <c r="S341" s="53" t="s">
        <v>1567</v>
      </c>
      <c r="T341" s="27">
        <v>1</v>
      </c>
      <c r="U341" s="3">
        <v>1</v>
      </c>
      <c r="V341" s="102" t="s">
        <v>1811</v>
      </c>
      <c r="W341" s="3">
        <v>1</v>
      </c>
      <c r="X341" s="3">
        <v>1</v>
      </c>
      <c r="Y341" s="102" t="s">
        <v>2037</v>
      </c>
      <c r="AL341" s="7">
        <f t="shared" si="50"/>
        <v>11</v>
      </c>
      <c r="AM341" s="7">
        <f t="shared" si="51"/>
        <v>6</v>
      </c>
      <c r="AN341" s="18">
        <f>+AL341/AM341</f>
        <v>1.8333333333333333</v>
      </c>
      <c r="AO341" s="18">
        <f>+AL341/F341</f>
        <v>0.91666666666666663</v>
      </c>
      <c r="AP341" s="7" t="s">
        <v>2096</v>
      </c>
    </row>
    <row r="342" spans="1:42" ht="15.75" hidden="1" customHeight="1" x14ac:dyDescent="0.25">
      <c r="A342" s="7">
        <v>364</v>
      </c>
      <c r="B342" s="7" t="s">
        <v>568</v>
      </c>
      <c r="C342" s="7" t="s">
        <v>606</v>
      </c>
      <c r="D342" s="7" t="s">
        <v>16</v>
      </c>
      <c r="E342" s="46" t="s">
        <v>615</v>
      </c>
      <c r="F342" s="8">
        <v>1</v>
      </c>
      <c r="G342" s="7" t="s">
        <v>18</v>
      </c>
      <c r="H342" s="10">
        <v>0</v>
      </c>
      <c r="I342" s="10">
        <v>0</v>
      </c>
      <c r="J342" s="56" t="s">
        <v>26</v>
      </c>
      <c r="K342" s="7">
        <v>0</v>
      </c>
      <c r="L342" s="7">
        <v>0</v>
      </c>
      <c r="M342" s="57"/>
      <c r="N342" s="10">
        <v>0</v>
      </c>
      <c r="O342" s="10">
        <v>0</v>
      </c>
      <c r="P342" s="56" t="s">
        <v>26</v>
      </c>
      <c r="Q342" s="7">
        <v>0</v>
      </c>
      <c r="R342" s="7">
        <v>0</v>
      </c>
      <c r="S342" s="47"/>
      <c r="T342" s="38">
        <v>0</v>
      </c>
      <c r="U342" s="36">
        <v>0</v>
      </c>
      <c r="V342" s="56" t="s">
        <v>26</v>
      </c>
      <c r="W342" s="3">
        <v>3</v>
      </c>
      <c r="X342" s="3">
        <v>3</v>
      </c>
      <c r="Y342" s="102" t="s">
        <v>2038</v>
      </c>
      <c r="AL342" s="7">
        <f t="shared" si="50"/>
        <v>3</v>
      </c>
      <c r="AM342" s="7">
        <f t="shared" si="51"/>
        <v>3</v>
      </c>
      <c r="AN342" s="18">
        <f>AL342/AM342</f>
        <v>1</v>
      </c>
      <c r="AO342" s="18">
        <f>+AN342/F342</f>
        <v>1</v>
      </c>
      <c r="AP342" s="7" t="s">
        <v>2096</v>
      </c>
    </row>
    <row r="343" spans="1:42" ht="15.75" hidden="1" customHeight="1" x14ac:dyDescent="0.25">
      <c r="A343" s="7">
        <v>365</v>
      </c>
      <c r="B343" s="7" t="s">
        <v>568</v>
      </c>
      <c r="C343" s="7" t="s">
        <v>616</v>
      </c>
      <c r="D343" s="7" t="s">
        <v>16</v>
      </c>
      <c r="E343" s="46" t="s">
        <v>617</v>
      </c>
      <c r="F343" s="8">
        <v>1</v>
      </c>
      <c r="G343" s="7" t="s">
        <v>18</v>
      </c>
      <c r="H343" s="17">
        <v>86</v>
      </c>
      <c r="I343" s="7">
        <v>298</v>
      </c>
      <c r="J343" s="59" t="s">
        <v>1141</v>
      </c>
      <c r="K343" s="7">
        <v>81</v>
      </c>
      <c r="L343" s="7">
        <v>260</v>
      </c>
      <c r="M343" s="57" t="s">
        <v>1169</v>
      </c>
      <c r="N343" s="7">
        <v>55</v>
      </c>
      <c r="O343" s="7">
        <v>167</v>
      </c>
      <c r="P343" s="58" t="s">
        <v>1375</v>
      </c>
      <c r="Q343" s="7">
        <v>94</v>
      </c>
      <c r="R343" s="7">
        <v>211</v>
      </c>
      <c r="S343" s="48" t="s">
        <v>1568</v>
      </c>
      <c r="T343" s="27">
        <v>87</v>
      </c>
      <c r="U343" s="3">
        <v>129</v>
      </c>
      <c r="V343" s="102" t="s">
        <v>1812</v>
      </c>
      <c r="W343" s="3">
        <v>122</v>
      </c>
      <c r="X343" s="3">
        <v>147</v>
      </c>
      <c r="Y343" s="102" t="s">
        <v>2039</v>
      </c>
      <c r="AL343" s="7">
        <f t="shared" si="50"/>
        <v>525</v>
      </c>
      <c r="AM343" s="7">
        <f t="shared" si="51"/>
        <v>1212</v>
      </c>
      <c r="AN343" s="18">
        <f>AL343/AM343</f>
        <v>0.43316831683168316</v>
      </c>
      <c r="AO343" s="18">
        <f>+AN343/F343</f>
        <v>0.43316831683168316</v>
      </c>
      <c r="AP343" s="7" t="s">
        <v>2098</v>
      </c>
    </row>
    <row r="344" spans="1:42" ht="15.75" hidden="1" customHeight="1" x14ac:dyDescent="0.25">
      <c r="A344" s="7">
        <v>366</v>
      </c>
      <c r="B344" s="7" t="s">
        <v>568</v>
      </c>
      <c r="C344" s="7" t="s">
        <v>616</v>
      </c>
      <c r="D344" s="7" t="s">
        <v>16</v>
      </c>
      <c r="E344" s="46" t="s">
        <v>618</v>
      </c>
      <c r="F344" s="7">
        <v>200</v>
      </c>
      <c r="G344" s="7" t="s">
        <v>619</v>
      </c>
      <c r="H344" s="7">
        <v>5</v>
      </c>
      <c r="I344" s="10">
        <v>18</v>
      </c>
      <c r="J344" s="59" t="s">
        <v>1142</v>
      </c>
      <c r="K344" s="7">
        <v>6</v>
      </c>
      <c r="L344" s="10">
        <v>16</v>
      </c>
      <c r="M344" s="57" t="s">
        <v>676</v>
      </c>
      <c r="N344" s="7">
        <v>21</v>
      </c>
      <c r="O344" s="10">
        <v>16</v>
      </c>
      <c r="P344" s="58" t="s">
        <v>1376</v>
      </c>
      <c r="Q344" s="7">
        <v>35</v>
      </c>
      <c r="R344" s="10">
        <v>16</v>
      </c>
      <c r="S344" s="48" t="s">
        <v>1376</v>
      </c>
      <c r="T344" s="27">
        <v>22</v>
      </c>
      <c r="U344" s="3">
        <v>16</v>
      </c>
      <c r="V344" s="102" t="s">
        <v>1813</v>
      </c>
      <c r="W344" s="3">
        <v>272</v>
      </c>
      <c r="X344" s="3">
        <v>16</v>
      </c>
      <c r="Y344" s="102" t="s">
        <v>2040</v>
      </c>
      <c r="AL344" s="7">
        <f t="shared" si="50"/>
        <v>361</v>
      </c>
      <c r="AM344" s="7">
        <f t="shared" si="51"/>
        <v>98</v>
      </c>
      <c r="AN344" s="18">
        <f t="shared" ref="AN344:AN349" si="52">+AL344/AM344</f>
        <v>3.6836734693877551</v>
      </c>
      <c r="AO344" s="18">
        <f t="shared" ref="AO344:AO349" si="53">+AL344/F344</f>
        <v>1.8049999999999999</v>
      </c>
      <c r="AP344" s="7" t="s">
        <v>2096</v>
      </c>
    </row>
    <row r="345" spans="1:42" ht="15.75" hidden="1" customHeight="1" x14ac:dyDescent="0.25">
      <c r="A345" s="7">
        <v>367</v>
      </c>
      <c r="B345" s="7" t="s">
        <v>568</v>
      </c>
      <c r="C345" s="7" t="s">
        <v>616</v>
      </c>
      <c r="D345" s="7" t="s">
        <v>16</v>
      </c>
      <c r="E345" s="46" t="s">
        <v>620</v>
      </c>
      <c r="F345" s="20">
        <v>25000</v>
      </c>
      <c r="G345" s="7" t="s">
        <v>621</v>
      </c>
      <c r="H345" s="17">
        <v>498</v>
      </c>
      <c r="I345" s="10">
        <v>2083</v>
      </c>
      <c r="J345" s="59" t="s">
        <v>1143</v>
      </c>
      <c r="K345" s="7">
        <v>581</v>
      </c>
      <c r="L345" s="10">
        <v>2083</v>
      </c>
      <c r="M345" s="57" t="s">
        <v>675</v>
      </c>
      <c r="N345" s="7">
        <v>688</v>
      </c>
      <c r="O345" s="10">
        <v>2083</v>
      </c>
      <c r="P345" s="58" t="s">
        <v>1377</v>
      </c>
      <c r="Q345" s="7">
        <v>159</v>
      </c>
      <c r="R345" s="10">
        <v>2083</v>
      </c>
      <c r="S345" s="53" t="s">
        <v>1377</v>
      </c>
      <c r="T345" s="27">
        <v>456</v>
      </c>
      <c r="U345" s="3">
        <v>2087</v>
      </c>
      <c r="V345" s="102" t="s">
        <v>1814</v>
      </c>
      <c r="W345" s="140">
        <v>19389.580000000002</v>
      </c>
      <c r="X345" s="78">
        <v>11300</v>
      </c>
      <c r="Y345" s="102" t="s">
        <v>2041</v>
      </c>
      <c r="AL345" s="7">
        <f t="shared" si="50"/>
        <v>21771.58</v>
      </c>
      <c r="AM345" s="7">
        <f t="shared" si="51"/>
        <v>21719</v>
      </c>
      <c r="AN345" s="18">
        <f t="shared" si="52"/>
        <v>1.0024209217735625</v>
      </c>
      <c r="AO345" s="18">
        <f t="shared" si="53"/>
        <v>0.87086320000000006</v>
      </c>
      <c r="AP345" s="7" t="s">
        <v>2096</v>
      </c>
    </row>
    <row r="346" spans="1:42" ht="15.75" hidden="1" customHeight="1" x14ac:dyDescent="0.25">
      <c r="A346" s="7">
        <v>368</v>
      </c>
      <c r="B346" s="7" t="s">
        <v>568</v>
      </c>
      <c r="C346" s="7" t="s">
        <v>616</v>
      </c>
      <c r="D346" s="7" t="s">
        <v>16</v>
      </c>
      <c r="E346" s="46" t="s">
        <v>622</v>
      </c>
      <c r="F346" s="17">
        <v>150</v>
      </c>
      <c r="G346" s="7" t="s">
        <v>518</v>
      </c>
      <c r="H346" s="7">
        <v>17</v>
      </c>
      <c r="I346" s="10">
        <v>8</v>
      </c>
      <c r="J346" s="59" t="s">
        <v>1144</v>
      </c>
      <c r="K346" s="7">
        <v>31</v>
      </c>
      <c r="L346" s="10">
        <v>8</v>
      </c>
      <c r="M346" s="57" t="s">
        <v>681</v>
      </c>
      <c r="N346" s="7">
        <v>52</v>
      </c>
      <c r="O346" s="10">
        <v>8</v>
      </c>
      <c r="P346" s="58" t="s">
        <v>1378</v>
      </c>
      <c r="Q346" s="7">
        <v>20</v>
      </c>
      <c r="R346" s="10">
        <v>45</v>
      </c>
      <c r="S346" s="53" t="s">
        <v>1378</v>
      </c>
      <c r="T346" s="27">
        <v>5</v>
      </c>
      <c r="U346" s="3">
        <v>28</v>
      </c>
      <c r="V346" s="102" t="s">
        <v>1815</v>
      </c>
      <c r="W346" s="3">
        <v>12</v>
      </c>
      <c r="X346" s="3">
        <v>40</v>
      </c>
      <c r="Y346" s="102" t="s">
        <v>2042</v>
      </c>
      <c r="AL346" s="7">
        <f t="shared" si="50"/>
        <v>137</v>
      </c>
      <c r="AM346" s="7">
        <f t="shared" si="51"/>
        <v>137</v>
      </c>
      <c r="AN346" s="18">
        <f t="shared" si="52"/>
        <v>1</v>
      </c>
      <c r="AO346" s="82">
        <f t="shared" si="53"/>
        <v>0.91333333333333333</v>
      </c>
      <c r="AP346" s="7" t="s">
        <v>2096</v>
      </c>
    </row>
    <row r="347" spans="1:42" ht="15.75" hidden="1" customHeight="1" x14ac:dyDescent="0.25">
      <c r="A347" s="7">
        <v>369</v>
      </c>
      <c r="B347" s="7" t="s">
        <v>568</v>
      </c>
      <c r="C347" s="7" t="s">
        <v>616</v>
      </c>
      <c r="D347" s="7" t="s">
        <v>16</v>
      </c>
      <c r="E347" s="46" t="s">
        <v>623</v>
      </c>
      <c r="F347" s="7">
        <v>1000</v>
      </c>
      <c r="G347" s="7" t="s">
        <v>624</v>
      </c>
      <c r="H347" s="7">
        <v>83</v>
      </c>
      <c r="I347" s="10">
        <v>80</v>
      </c>
      <c r="J347" s="59" t="s">
        <v>1145</v>
      </c>
      <c r="K347" s="7">
        <v>44</v>
      </c>
      <c r="L347" s="10">
        <v>85</v>
      </c>
      <c r="M347" s="57" t="s">
        <v>672</v>
      </c>
      <c r="N347" s="7">
        <v>46</v>
      </c>
      <c r="O347" s="10">
        <v>80</v>
      </c>
      <c r="P347" s="58" t="s">
        <v>1379</v>
      </c>
      <c r="Q347" s="7">
        <v>16</v>
      </c>
      <c r="R347" s="10">
        <v>80</v>
      </c>
      <c r="S347" s="53" t="s">
        <v>1379</v>
      </c>
      <c r="T347" s="27">
        <v>126</v>
      </c>
      <c r="U347" s="3">
        <v>80</v>
      </c>
      <c r="V347" s="102" t="s">
        <v>1816</v>
      </c>
      <c r="W347" s="3">
        <v>290</v>
      </c>
      <c r="X347" s="3">
        <v>85</v>
      </c>
      <c r="Y347" s="102" t="s">
        <v>2043</v>
      </c>
      <c r="AL347" s="7">
        <f t="shared" si="50"/>
        <v>605</v>
      </c>
      <c r="AM347" s="7">
        <f t="shared" si="51"/>
        <v>490</v>
      </c>
      <c r="AN347" s="18">
        <f t="shared" si="52"/>
        <v>1.2346938775510203</v>
      </c>
      <c r="AO347" s="18">
        <f t="shared" si="53"/>
        <v>0.60499999999999998</v>
      </c>
      <c r="AP347" s="7" t="s">
        <v>2096</v>
      </c>
    </row>
    <row r="348" spans="1:42" ht="15.75" hidden="1" customHeight="1" x14ac:dyDescent="0.25">
      <c r="A348" s="7">
        <v>370</v>
      </c>
      <c r="B348" s="7" t="s">
        <v>568</v>
      </c>
      <c r="C348" s="7" t="s">
        <v>616</v>
      </c>
      <c r="D348" s="7" t="s">
        <v>16</v>
      </c>
      <c r="E348" s="46" t="s">
        <v>625</v>
      </c>
      <c r="F348" s="7">
        <v>157</v>
      </c>
      <c r="G348" s="7" t="s">
        <v>626</v>
      </c>
      <c r="H348" s="7">
        <v>10</v>
      </c>
      <c r="I348" s="10">
        <v>13</v>
      </c>
      <c r="J348" s="59" t="s">
        <v>1146</v>
      </c>
      <c r="K348" s="7">
        <v>3</v>
      </c>
      <c r="L348" s="10">
        <v>13</v>
      </c>
      <c r="M348" s="57" t="s">
        <v>685</v>
      </c>
      <c r="N348" s="7">
        <v>3</v>
      </c>
      <c r="O348" s="10">
        <v>13</v>
      </c>
      <c r="P348" s="58" t="s">
        <v>1380</v>
      </c>
      <c r="Q348" s="7">
        <v>0</v>
      </c>
      <c r="R348" s="10">
        <v>13</v>
      </c>
      <c r="S348" s="47"/>
      <c r="T348" s="27">
        <v>0</v>
      </c>
      <c r="U348" s="3">
        <v>13</v>
      </c>
      <c r="V348" s="128"/>
      <c r="W348" s="3">
        <v>5</v>
      </c>
      <c r="X348" s="3">
        <v>13</v>
      </c>
      <c r="Y348" s="102" t="s">
        <v>2044</v>
      </c>
      <c r="AL348" s="7">
        <f t="shared" si="50"/>
        <v>21</v>
      </c>
      <c r="AM348" s="7">
        <f t="shared" si="51"/>
        <v>78</v>
      </c>
      <c r="AN348" s="18">
        <f t="shared" si="52"/>
        <v>0.26923076923076922</v>
      </c>
      <c r="AO348" s="18">
        <f t="shared" si="53"/>
        <v>0.13375796178343949</v>
      </c>
      <c r="AP348" s="7" t="s">
        <v>2098</v>
      </c>
    </row>
    <row r="349" spans="1:42" ht="15.75" hidden="1" customHeight="1" x14ac:dyDescent="0.25">
      <c r="A349" s="7">
        <v>371</v>
      </c>
      <c r="B349" s="7" t="s">
        <v>568</v>
      </c>
      <c r="C349" s="7" t="s">
        <v>616</v>
      </c>
      <c r="D349" s="7" t="s">
        <v>16</v>
      </c>
      <c r="E349" s="46" t="s">
        <v>627</v>
      </c>
      <c r="F349" s="17">
        <v>35</v>
      </c>
      <c r="G349" s="7" t="s">
        <v>628</v>
      </c>
      <c r="H349" s="7">
        <v>3</v>
      </c>
      <c r="I349" s="10">
        <v>2</v>
      </c>
      <c r="J349" s="59" t="s">
        <v>1147</v>
      </c>
      <c r="K349" s="7">
        <v>1</v>
      </c>
      <c r="L349" s="10">
        <v>2</v>
      </c>
      <c r="M349" s="57" t="s">
        <v>677</v>
      </c>
      <c r="N349" s="7">
        <v>3</v>
      </c>
      <c r="O349" s="10">
        <v>2</v>
      </c>
      <c r="P349" s="58" t="s">
        <v>1381</v>
      </c>
      <c r="Q349" s="7">
        <v>3</v>
      </c>
      <c r="R349" s="10">
        <v>3</v>
      </c>
      <c r="S349" s="53" t="s">
        <v>1569</v>
      </c>
      <c r="T349" s="27">
        <v>12</v>
      </c>
      <c r="U349" s="10">
        <v>12</v>
      </c>
      <c r="V349" s="102" t="s">
        <v>1817</v>
      </c>
      <c r="W349" s="3">
        <v>1</v>
      </c>
      <c r="X349" s="10">
        <v>2</v>
      </c>
      <c r="Y349" s="102" t="s">
        <v>2045</v>
      </c>
      <c r="AL349" s="7">
        <f t="shared" si="50"/>
        <v>23</v>
      </c>
      <c r="AM349" s="7">
        <f t="shared" si="51"/>
        <v>23</v>
      </c>
      <c r="AN349" s="18">
        <f t="shared" si="52"/>
        <v>1</v>
      </c>
      <c r="AO349" s="18">
        <f t="shared" si="53"/>
        <v>0.65714285714285714</v>
      </c>
      <c r="AP349" s="7" t="s">
        <v>2096</v>
      </c>
    </row>
    <row r="350" spans="1:42" ht="15.75" hidden="1" customHeight="1" x14ac:dyDescent="0.25">
      <c r="A350" s="7">
        <v>372</v>
      </c>
      <c r="B350" s="7" t="s">
        <v>568</v>
      </c>
      <c r="C350" s="7" t="s">
        <v>629</v>
      </c>
      <c r="D350" s="7" t="s">
        <v>16</v>
      </c>
      <c r="E350" s="46" t="s">
        <v>630</v>
      </c>
      <c r="F350" s="8">
        <v>1</v>
      </c>
      <c r="G350" s="7" t="s">
        <v>18</v>
      </c>
      <c r="H350" s="7">
        <v>90</v>
      </c>
      <c r="I350" s="7">
        <v>90</v>
      </c>
      <c r="J350" s="59" t="s">
        <v>1148</v>
      </c>
      <c r="K350" s="7">
        <v>185</v>
      </c>
      <c r="L350" s="7">
        <v>185</v>
      </c>
      <c r="M350" s="57" t="s">
        <v>1170</v>
      </c>
      <c r="N350" s="7">
        <v>174</v>
      </c>
      <c r="O350" s="7">
        <v>174</v>
      </c>
      <c r="P350" s="58" t="s">
        <v>1382</v>
      </c>
      <c r="Q350" s="7">
        <v>79</v>
      </c>
      <c r="R350" s="7">
        <v>79</v>
      </c>
      <c r="S350" s="53" t="s">
        <v>1570</v>
      </c>
      <c r="T350" s="27">
        <v>219</v>
      </c>
      <c r="U350" s="3">
        <v>219</v>
      </c>
      <c r="V350" s="46" t="s">
        <v>1818</v>
      </c>
      <c r="W350" s="3">
        <v>233</v>
      </c>
      <c r="X350" s="3">
        <v>233</v>
      </c>
      <c r="Y350" s="102" t="s">
        <v>1570</v>
      </c>
      <c r="AL350" s="7">
        <f t="shared" si="50"/>
        <v>980</v>
      </c>
      <c r="AM350" s="7">
        <f t="shared" si="51"/>
        <v>980</v>
      </c>
      <c r="AN350" s="18">
        <f t="shared" ref="AN350:AN355" si="54">AL350/AM350</f>
        <v>1</v>
      </c>
      <c r="AO350" s="18">
        <f t="shared" ref="AO350:AO355" si="55">+AN350/F350</f>
        <v>1</v>
      </c>
      <c r="AP350" s="7" t="s">
        <v>2096</v>
      </c>
    </row>
    <row r="351" spans="1:42" ht="15.75" hidden="1" customHeight="1" x14ac:dyDescent="0.25">
      <c r="A351" s="7">
        <v>373</v>
      </c>
      <c r="B351" s="7" t="s">
        <v>568</v>
      </c>
      <c r="C351" s="7" t="s">
        <v>629</v>
      </c>
      <c r="D351" s="7" t="s">
        <v>16</v>
      </c>
      <c r="E351" s="46" t="s">
        <v>631</v>
      </c>
      <c r="F351" s="8">
        <v>1</v>
      </c>
      <c r="G351" s="7" t="s">
        <v>18</v>
      </c>
      <c r="H351" s="7">
        <v>25</v>
      </c>
      <c r="I351" s="7">
        <v>25</v>
      </c>
      <c r="J351" s="59" t="s">
        <v>1149</v>
      </c>
      <c r="K351" s="7">
        <v>81</v>
      </c>
      <c r="L351" s="7">
        <v>81</v>
      </c>
      <c r="M351" s="57" t="s">
        <v>1171</v>
      </c>
      <c r="N351" s="7">
        <v>189</v>
      </c>
      <c r="O351" s="7">
        <v>189</v>
      </c>
      <c r="P351" s="58" t="s">
        <v>1383</v>
      </c>
      <c r="Q351" s="7">
        <v>79</v>
      </c>
      <c r="R351" s="7">
        <v>79</v>
      </c>
      <c r="S351" s="48" t="s">
        <v>1571</v>
      </c>
      <c r="T351" s="27">
        <v>248</v>
      </c>
      <c r="U351" s="3">
        <v>248</v>
      </c>
      <c r="V351" s="46" t="s">
        <v>1383</v>
      </c>
      <c r="W351" s="3">
        <v>241</v>
      </c>
      <c r="X351" s="3">
        <v>241</v>
      </c>
      <c r="Y351" s="102" t="s">
        <v>2046</v>
      </c>
      <c r="AL351" s="7">
        <f t="shared" si="50"/>
        <v>863</v>
      </c>
      <c r="AM351" s="7">
        <f t="shared" si="51"/>
        <v>863</v>
      </c>
      <c r="AN351" s="18">
        <f t="shared" si="54"/>
        <v>1</v>
      </c>
      <c r="AO351" s="18">
        <f t="shared" si="55"/>
        <v>1</v>
      </c>
      <c r="AP351" s="7" t="s">
        <v>2096</v>
      </c>
    </row>
    <row r="352" spans="1:42" ht="15.75" hidden="1" customHeight="1" x14ac:dyDescent="0.25">
      <c r="A352" s="7">
        <v>374</v>
      </c>
      <c r="B352" s="7" t="s">
        <v>568</v>
      </c>
      <c r="C352" s="7" t="s">
        <v>629</v>
      </c>
      <c r="D352" s="7" t="s">
        <v>16</v>
      </c>
      <c r="E352" s="46" t="s">
        <v>632</v>
      </c>
      <c r="F352" s="8">
        <v>1</v>
      </c>
      <c r="G352" s="7" t="s">
        <v>18</v>
      </c>
      <c r="H352" s="7">
        <v>11</v>
      </c>
      <c r="I352" s="7">
        <v>11</v>
      </c>
      <c r="J352" s="59" t="s">
        <v>1150</v>
      </c>
      <c r="K352" s="7">
        <v>3</v>
      </c>
      <c r="L352" s="7">
        <v>3</v>
      </c>
      <c r="M352" s="57" t="s">
        <v>1172</v>
      </c>
      <c r="N352" s="7">
        <v>28</v>
      </c>
      <c r="O352" s="7">
        <v>28</v>
      </c>
      <c r="P352" s="58" t="s">
        <v>1384</v>
      </c>
      <c r="Q352" s="7">
        <v>9</v>
      </c>
      <c r="R352" s="7">
        <v>9</v>
      </c>
      <c r="S352" s="53" t="s">
        <v>1572</v>
      </c>
      <c r="T352" s="27">
        <v>23</v>
      </c>
      <c r="U352" s="3">
        <v>23</v>
      </c>
      <c r="V352" s="46" t="s">
        <v>1384</v>
      </c>
      <c r="W352" s="3">
        <v>34</v>
      </c>
      <c r="X352" s="3">
        <v>34</v>
      </c>
      <c r="Y352" s="102" t="s">
        <v>2047</v>
      </c>
      <c r="AL352" s="7">
        <f t="shared" si="50"/>
        <v>108</v>
      </c>
      <c r="AM352" s="7">
        <f t="shared" si="51"/>
        <v>108</v>
      </c>
      <c r="AN352" s="18">
        <f t="shared" si="54"/>
        <v>1</v>
      </c>
      <c r="AO352" s="18">
        <f t="shared" si="55"/>
        <v>1</v>
      </c>
      <c r="AP352" s="7" t="s">
        <v>2096</v>
      </c>
    </row>
    <row r="353" spans="1:42" ht="15.75" hidden="1" customHeight="1" x14ac:dyDescent="0.25">
      <c r="A353" s="7">
        <v>375</v>
      </c>
      <c r="B353" s="7" t="s">
        <v>568</v>
      </c>
      <c r="C353" s="7" t="s">
        <v>629</v>
      </c>
      <c r="D353" s="7" t="s">
        <v>16</v>
      </c>
      <c r="E353" s="46" t="s">
        <v>633</v>
      </c>
      <c r="F353" s="8">
        <v>1</v>
      </c>
      <c r="G353" s="7" t="s">
        <v>18</v>
      </c>
      <c r="H353" s="7">
        <v>0</v>
      </c>
      <c r="I353" s="7">
        <v>0</v>
      </c>
      <c r="J353" s="59"/>
      <c r="K353" s="7">
        <v>69</v>
      </c>
      <c r="L353" s="7">
        <v>69</v>
      </c>
      <c r="M353" s="57" t="s">
        <v>1173</v>
      </c>
      <c r="N353" s="7">
        <v>131</v>
      </c>
      <c r="O353" s="7">
        <v>131</v>
      </c>
      <c r="P353" s="58" t="s">
        <v>1385</v>
      </c>
      <c r="Q353" s="7">
        <v>32</v>
      </c>
      <c r="R353" s="7">
        <v>32</v>
      </c>
      <c r="S353" s="48" t="s">
        <v>1573</v>
      </c>
      <c r="T353" s="27">
        <v>28</v>
      </c>
      <c r="U353" s="3">
        <v>28</v>
      </c>
      <c r="V353" s="46" t="s">
        <v>1819</v>
      </c>
      <c r="W353" s="3">
        <v>30</v>
      </c>
      <c r="X353" s="3">
        <v>30</v>
      </c>
      <c r="Y353" s="102" t="s">
        <v>2048</v>
      </c>
      <c r="AL353" s="7">
        <f t="shared" si="50"/>
        <v>290</v>
      </c>
      <c r="AM353" s="7">
        <f t="shared" si="51"/>
        <v>290</v>
      </c>
      <c r="AN353" s="18">
        <f t="shared" si="54"/>
        <v>1</v>
      </c>
      <c r="AO353" s="18">
        <f t="shared" si="55"/>
        <v>1</v>
      </c>
      <c r="AP353" s="7" t="s">
        <v>2096</v>
      </c>
    </row>
    <row r="354" spans="1:42" ht="30" hidden="1" customHeight="1" x14ac:dyDescent="0.25">
      <c r="A354" s="7">
        <v>376</v>
      </c>
      <c r="B354" s="7" t="s">
        <v>568</v>
      </c>
      <c r="C354" s="7" t="s">
        <v>629</v>
      </c>
      <c r="D354" s="7" t="s">
        <v>16</v>
      </c>
      <c r="E354" s="46" t="s">
        <v>634</v>
      </c>
      <c r="F354" s="8">
        <v>1</v>
      </c>
      <c r="G354" s="7" t="s">
        <v>18</v>
      </c>
      <c r="H354" s="7">
        <v>285</v>
      </c>
      <c r="I354" s="7">
        <v>285</v>
      </c>
      <c r="J354" s="59" t="s">
        <v>1151</v>
      </c>
      <c r="K354" s="7">
        <v>454</v>
      </c>
      <c r="L354" s="7">
        <v>454</v>
      </c>
      <c r="M354" s="57" t="s">
        <v>1174</v>
      </c>
      <c r="N354" s="7">
        <v>507</v>
      </c>
      <c r="O354" s="7">
        <v>507</v>
      </c>
      <c r="P354" s="58" t="s">
        <v>1386</v>
      </c>
      <c r="Q354" s="7">
        <v>238</v>
      </c>
      <c r="R354" s="7">
        <v>238</v>
      </c>
      <c r="S354" s="53" t="s">
        <v>1574</v>
      </c>
      <c r="T354" s="27">
        <v>367</v>
      </c>
      <c r="U354" s="3">
        <v>367</v>
      </c>
      <c r="V354" s="46" t="s">
        <v>1386</v>
      </c>
      <c r="W354" s="3">
        <v>284</v>
      </c>
      <c r="X354" s="3">
        <v>284</v>
      </c>
      <c r="Y354" s="102" t="s">
        <v>2049</v>
      </c>
      <c r="AL354" s="7">
        <f t="shared" si="50"/>
        <v>2135</v>
      </c>
      <c r="AM354" s="7">
        <f t="shared" si="51"/>
        <v>2135</v>
      </c>
      <c r="AN354" s="18">
        <f t="shared" si="54"/>
        <v>1</v>
      </c>
      <c r="AO354" s="18">
        <f t="shared" si="55"/>
        <v>1</v>
      </c>
      <c r="AP354" s="7" t="s">
        <v>2096</v>
      </c>
    </row>
    <row r="355" spans="1:42" ht="30" hidden="1" customHeight="1" x14ac:dyDescent="0.25">
      <c r="A355" s="7">
        <v>377</v>
      </c>
      <c r="B355" s="7" t="s">
        <v>568</v>
      </c>
      <c r="C355" s="7" t="s">
        <v>635</v>
      </c>
      <c r="D355" s="7" t="s">
        <v>16</v>
      </c>
      <c r="E355" s="46" t="s">
        <v>636</v>
      </c>
      <c r="F355" s="8">
        <v>1</v>
      </c>
      <c r="G355" s="7" t="s">
        <v>18</v>
      </c>
      <c r="H355" s="7">
        <v>4</v>
      </c>
      <c r="I355" s="7">
        <v>4</v>
      </c>
      <c r="J355" s="59" t="s">
        <v>1152</v>
      </c>
      <c r="K355" s="7">
        <v>16</v>
      </c>
      <c r="L355" s="7">
        <v>16</v>
      </c>
      <c r="M355" s="57" t="s">
        <v>1175</v>
      </c>
      <c r="N355" s="7">
        <v>5</v>
      </c>
      <c r="O355" s="7">
        <v>5</v>
      </c>
      <c r="P355" s="58" t="s">
        <v>1387</v>
      </c>
      <c r="Q355" s="7">
        <v>3</v>
      </c>
      <c r="R355" s="7">
        <v>3</v>
      </c>
      <c r="S355" s="48" t="s">
        <v>1575</v>
      </c>
      <c r="T355" s="27">
        <v>8</v>
      </c>
      <c r="U355" s="3">
        <v>8</v>
      </c>
      <c r="V355" s="46" t="s">
        <v>1820</v>
      </c>
      <c r="W355" s="3">
        <v>5</v>
      </c>
      <c r="X355" s="3">
        <v>5</v>
      </c>
      <c r="Y355" s="102" t="s">
        <v>2050</v>
      </c>
      <c r="AL355" s="7">
        <f t="shared" si="50"/>
        <v>41</v>
      </c>
      <c r="AM355" s="7">
        <f t="shared" si="51"/>
        <v>41</v>
      </c>
      <c r="AN355" s="18">
        <f t="shared" si="54"/>
        <v>1</v>
      </c>
      <c r="AO355" s="18">
        <f t="shared" si="55"/>
        <v>1</v>
      </c>
      <c r="AP355" s="7" t="s">
        <v>2096</v>
      </c>
    </row>
    <row r="356" spans="1:42" ht="15.75" hidden="1" customHeight="1" x14ac:dyDescent="0.25">
      <c r="A356" s="7">
        <v>378</v>
      </c>
      <c r="B356" s="7" t="s">
        <v>568</v>
      </c>
      <c r="C356" s="7" t="s">
        <v>635</v>
      </c>
      <c r="D356" s="7" t="s">
        <v>16</v>
      </c>
      <c r="E356" s="46" t="s">
        <v>637</v>
      </c>
      <c r="F356" s="17">
        <v>72</v>
      </c>
      <c r="G356" s="7" t="s">
        <v>298</v>
      </c>
      <c r="H356" s="7">
        <v>7</v>
      </c>
      <c r="I356" s="10">
        <v>1</v>
      </c>
      <c r="J356" s="59" t="s">
        <v>1153</v>
      </c>
      <c r="K356" s="7">
        <v>5</v>
      </c>
      <c r="L356" s="10">
        <v>1</v>
      </c>
      <c r="M356" s="57" t="s">
        <v>679</v>
      </c>
      <c r="N356" s="7">
        <v>3</v>
      </c>
      <c r="O356" s="10">
        <v>1</v>
      </c>
      <c r="P356" s="58" t="s">
        <v>1388</v>
      </c>
      <c r="Q356" s="7">
        <v>12</v>
      </c>
      <c r="R356" s="10">
        <v>12</v>
      </c>
      <c r="S356" s="53" t="s">
        <v>1576</v>
      </c>
      <c r="T356" s="27">
        <v>10</v>
      </c>
      <c r="U356" s="10">
        <v>12</v>
      </c>
      <c r="V356" s="46" t="s">
        <v>1821</v>
      </c>
      <c r="W356" s="3">
        <v>2</v>
      </c>
      <c r="X356" s="10">
        <v>12</v>
      </c>
      <c r="Y356" s="102" t="s">
        <v>2051</v>
      </c>
      <c r="AL356" s="7">
        <f t="shared" si="50"/>
        <v>39</v>
      </c>
      <c r="AM356" s="7">
        <f t="shared" si="51"/>
        <v>39</v>
      </c>
      <c r="AN356" s="18">
        <f t="shared" ref="AN356:AN364" si="56">+AL356/AM356</f>
        <v>1</v>
      </c>
      <c r="AO356" s="82">
        <f t="shared" ref="AO356:AO364" si="57">+AL356/F356</f>
        <v>0.54166666666666663</v>
      </c>
      <c r="AP356" s="7" t="s">
        <v>2096</v>
      </c>
    </row>
    <row r="357" spans="1:42" ht="15.75" hidden="1" customHeight="1" x14ac:dyDescent="0.25">
      <c r="A357" s="7">
        <v>379</v>
      </c>
      <c r="B357" s="7" t="s">
        <v>568</v>
      </c>
      <c r="C357" s="7" t="s">
        <v>635</v>
      </c>
      <c r="D357" s="7" t="s">
        <v>16</v>
      </c>
      <c r="E357" s="46" t="s">
        <v>638</v>
      </c>
      <c r="F357" s="7">
        <v>2</v>
      </c>
      <c r="G357" s="7" t="s">
        <v>639</v>
      </c>
      <c r="H357" s="10">
        <v>0</v>
      </c>
      <c r="I357" s="10">
        <v>0</v>
      </c>
      <c r="J357" s="56" t="s">
        <v>26</v>
      </c>
      <c r="K357" s="10">
        <v>1</v>
      </c>
      <c r="L357" s="10">
        <v>0</v>
      </c>
      <c r="M357" s="56" t="s">
        <v>390</v>
      </c>
      <c r="N357" s="10">
        <v>0</v>
      </c>
      <c r="O357" s="10">
        <v>0</v>
      </c>
      <c r="P357" s="56" t="s">
        <v>26</v>
      </c>
      <c r="Q357" s="10">
        <v>0</v>
      </c>
      <c r="R357" s="10">
        <v>0</v>
      </c>
      <c r="S357" s="56" t="s">
        <v>26</v>
      </c>
      <c r="T357" s="38">
        <v>0</v>
      </c>
      <c r="U357" s="36">
        <v>0</v>
      </c>
      <c r="V357" s="56" t="s">
        <v>26</v>
      </c>
      <c r="W357" s="3">
        <v>1</v>
      </c>
      <c r="X357" s="3">
        <v>1</v>
      </c>
      <c r="Y357" s="102" t="s">
        <v>2052</v>
      </c>
      <c r="AL357" s="7">
        <f t="shared" si="50"/>
        <v>2</v>
      </c>
      <c r="AM357" s="7">
        <f t="shared" si="51"/>
        <v>1</v>
      </c>
      <c r="AN357" s="18">
        <f t="shared" si="56"/>
        <v>2</v>
      </c>
      <c r="AO357" s="18">
        <f t="shared" si="57"/>
        <v>1</v>
      </c>
      <c r="AP357" s="7" t="s">
        <v>2096</v>
      </c>
    </row>
    <row r="358" spans="1:42" ht="15.75" hidden="1" customHeight="1" x14ac:dyDescent="0.25">
      <c r="A358" s="7">
        <v>380</v>
      </c>
      <c r="B358" s="7" t="s">
        <v>568</v>
      </c>
      <c r="C358" s="7" t="s">
        <v>635</v>
      </c>
      <c r="D358" s="7" t="s">
        <v>16</v>
      </c>
      <c r="E358" s="46" t="s">
        <v>640</v>
      </c>
      <c r="F358" s="7">
        <v>5</v>
      </c>
      <c r="G358" s="7" t="s">
        <v>641</v>
      </c>
      <c r="H358" s="10">
        <v>0</v>
      </c>
      <c r="I358" s="10">
        <v>0</v>
      </c>
      <c r="J358" s="56" t="s">
        <v>26</v>
      </c>
      <c r="K358" s="7">
        <v>0</v>
      </c>
      <c r="L358" s="10">
        <v>1</v>
      </c>
      <c r="M358" s="57"/>
      <c r="N358" s="10">
        <v>5</v>
      </c>
      <c r="O358" s="10">
        <v>5</v>
      </c>
      <c r="P358" s="56" t="s">
        <v>1399</v>
      </c>
      <c r="Q358" s="7">
        <v>6</v>
      </c>
      <c r="R358" s="7">
        <v>6</v>
      </c>
      <c r="S358" s="53" t="s">
        <v>1668</v>
      </c>
      <c r="T358" s="27">
        <v>4</v>
      </c>
      <c r="U358" s="3">
        <v>4</v>
      </c>
      <c r="V358" s="46" t="s">
        <v>1822</v>
      </c>
      <c r="W358" s="3">
        <v>3</v>
      </c>
      <c r="X358" s="3">
        <v>3</v>
      </c>
      <c r="Y358" s="102" t="s">
        <v>2053</v>
      </c>
      <c r="AL358" s="7">
        <f t="shared" si="50"/>
        <v>18</v>
      </c>
      <c r="AM358" s="7">
        <f t="shared" si="51"/>
        <v>19</v>
      </c>
      <c r="AN358" s="18">
        <f t="shared" si="56"/>
        <v>0.94736842105263153</v>
      </c>
      <c r="AO358" s="18">
        <f t="shared" si="57"/>
        <v>3.6</v>
      </c>
      <c r="AP358" s="7" t="s">
        <v>2096</v>
      </c>
    </row>
    <row r="359" spans="1:42" ht="15.75" hidden="1" customHeight="1" x14ac:dyDescent="0.25">
      <c r="A359" s="7">
        <v>381</v>
      </c>
      <c r="B359" s="7" t="s">
        <v>568</v>
      </c>
      <c r="C359" s="7" t="s">
        <v>635</v>
      </c>
      <c r="D359" s="7" t="s">
        <v>16</v>
      </c>
      <c r="E359" s="46" t="s">
        <v>642</v>
      </c>
      <c r="F359" s="7">
        <v>1</v>
      </c>
      <c r="G359" s="7" t="s">
        <v>604</v>
      </c>
      <c r="H359" s="10">
        <v>0</v>
      </c>
      <c r="I359" s="10">
        <v>0</v>
      </c>
      <c r="J359" s="56" t="s">
        <v>26</v>
      </c>
      <c r="K359" s="10">
        <v>0</v>
      </c>
      <c r="L359" s="10">
        <v>0</v>
      </c>
      <c r="M359" s="56" t="s">
        <v>26</v>
      </c>
      <c r="N359" s="10">
        <v>0</v>
      </c>
      <c r="O359" s="10">
        <v>0</v>
      </c>
      <c r="P359" s="56" t="s">
        <v>26</v>
      </c>
      <c r="Q359" s="10">
        <v>0</v>
      </c>
      <c r="R359" s="10">
        <v>0</v>
      </c>
      <c r="S359" s="56" t="s">
        <v>26</v>
      </c>
      <c r="T359" s="38">
        <v>0</v>
      </c>
      <c r="U359" s="36">
        <v>0</v>
      </c>
      <c r="V359" s="56" t="s">
        <v>26</v>
      </c>
      <c r="W359" s="3">
        <v>1</v>
      </c>
      <c r="X359" s="3">
        <v>1</v>
      </c>
      <c r="Y359" s="102" t="s">
        <v>2054</v>
      </c>
      <c r="AL359" s="7">
        <f t="shared" si="50"/>
        <v>1</v>
      </c>
      <c r="AM359" s="7">
        <f t="shared" si="51"/>
        <v>1</v>
      </c>
      <c r="AN359" s="18">
        <f t="shared" si="56"/>
        <v>1</v>
      </c>
      <c r="AO359" s="18">
        <f t="shared" si="57"/>
        <v>1</v>
      </c>
      <c r="AP359" s="7" t="s">
        <v>2096</v>
      </c>
    </row>
    <row r="360" spans="1:42" ht="15.75" hidden="1" customHeight="1" x14ac:dyDescent="0.25">
      <c r="A360" s="7">
        <v>382</v>
      </c>
      <c r="B360" s="7" t="s">
        <v>568</v>
      </c>
      <c r="C360" s="7" t="s">
        <v>635</v>
      </c>
      <c r="D360" s="7" t="s">
        <v>16</v>
      </c>
      <c r="E360" s="46" t="s">
        <v>643</v>
      </c>
      <c r="F360" s="7">
        <v>4</v>
      </c>
      <c r="G360" s="7" t="s">
        <v>644</v>
      </c>
      <c r="H360" s="10">
        <v>0</v>
      </c>
      <c r="I360" s="10">
        <v>0</v>
      </c>
      <c r="J360" s="56" t="s">
        <v>26</v>
      </c>
      <c r="K360" s="10">
        <v>0</v>
      </c>
      <c r="L360" s="10">
        <v>0</v>
      </c>
      <c r="M360" s="56" t="s">
        <v>26</v>
      </c>
      <c r="N360" s="7">
        <v>0</v>
      </c>
      <c r="O360" s="10">
        <v>1</v>
      </c>
      <c r="P360" s="58"/>
      <c r="Q360" s="10">
        <v>0</v>
      </c>
      <c r="R360" s="10">
        <v>0</v>
      </c>
      <c r="S360" s="56" t="s">
        <v>26</v>
      </c>
      <c r="T360" s="38">
        <v>0</v>
      </c>
      <c r="U360" s="36">
        <v>0</v>
      </c>
      <c r="V360" s="56" t="s">
        <v>26</v>
      </c>
      <c r="W360" s="3">
        <v>4</v>
      </c>
      <c r="X360" s="3">
        <v>1</v>
      </c>
      <c r="Y360" s="102" t="s">
        <v>2055</v>
      </c>
      <c r="AL360" s="7">
        <f t="shared" si="50"/>
        <v>4</v>
      </c>
      <c r="AM360" s="7">
        <f t="shared" si="51"/>
        <v>2</v>
      </c>
      <c r="AN360" s="18">
        <f t="shared" si="56"/>
        <v>2</v>
      </c>
      <c r="AO360" s="18">
        <f t="shared" si="57"/>
        <v>1</v>
      </c>
      <c r="AP360" s="7" t="s">
        <v>2096</v>
      </c>
    </row>
    <row r="361" spans="1:42" ht="15.75" hidden="1" customHeight="1" x14ac:dyDescent="0.25">
      <c r="A361" s="7">
        <v>383</v>
      </c>
      <c r="B361" s="7" t="s">
        <v>568</v>
      </c>
      <c r="C361" s="7" t="s">
        <v>645</v>
      </c>
      <c r="D361" s="7" t="s">
        <v>16</v>
      </c>
      <c r="E361" s="46" t="s">
        <v>646</v>
      </c>
      <c r="F361" s="83">
        <v>12000</v>
      </c>
      <c r="G361" s="16" t="s">
        <v>647</v>
      </c>
      <c r="H361" s="17">
        <v>450</v>
      </c>
      <c r="I361" s="10">
        <v>3692</v>
      </c>
      <c r="J361" s="59" t="s">
        <v>1154</v>
      </c>
      <c r="K361" s="7">
        <v>378</v>
      </c>
      <c r="L361" s="10">
        <v>3692</v>
      </c>
      <c r="M361" s="57" t="s">
        <v>1176</v>
      </c>
      <c r="N361" s="7">
        <v>441</v>
      </c>
      <c r="O361" s="10">
        <v>3692</v>
      </c>
      <c r="P361" s="58" t="s">
        <v>1389</v>
      </c>
      <c r="Q361" s="7">
        <v>513</v>
      </c>
      <c r="R361" s="7">
        <v>103</v>
      </c>
      <c r="S361" s="53" t="s">
        <v>1577</v>
      </c>
      <c r="T361" s="27">
        <v>1311</v>
      </c>
      <c r="U361" s="7">
        <v>103</v>
      </c>
      <c r="V361" s="46" t="s">
        <v>1823</v>
      </c>
      <c r="W361" s="3">
        <v>705</v>
      </c>
      <c r="X361" s="7">
        <v>103</v>
      </c>
      <c r="Y361" s="102" t="s">
        <v>2056</v>
      </c>
      <c r="AL361" s="7">
        <f t="shared" si="50"/>
        <v>3798</v>
      </c>
      <c r="AM361" s="7">
        <f t="shared" si="51"/>
        <v>11385</v>
      </c>
      <c r="AN361" s="18">
        <f t="shared" si="56"/>
        <v>0.33359683794466405</v>
      </c>
      <c r="AO361" s="18">
        <f t="shared" si="57"/>
        <v>0.3165</v>
      </c>
      <c r="AP361" s="7" t="s">
        <v>2098</v>
      </c>
    </row>
    <row r="362" spans="1:42" ht="15.75" hidden="1" customHeight="1" x14ac:dyDescent="0.25">
      <c r="A362" s="7">
        <v>384</v>
      </c>
      <c r="B362" s="7" t="s">
        <v>568</v>
      </c>
      <c r="C362" s="7" t="s">
        <v>645</v>
      </c>
      <c r="D362" s="7" t="s">
        <v>16</v>
      </c>
      <c r="E362" s="46" t="s">
        <v>648</v>
      </c>
      <c r="F362" s="84">
        <v>24</v>
      </c>
      <c r="G362" s="7" t="s">
        <v>298</v>
      </c>
      <c r="H362" s="7">
        <v>1</v>
      </c>
      <c r="I362" s="10">
        <v>2</v>
      </c>
      <c r="J362" s="59" t="s">
        <v>1155</v>
      </c>
      <c r="K362" s="7">
        <v>1</v>
      </c>
      <c r="L362" s="10">
        <v>2</v>
      </c>
      <c r="M362" s="57" t="s">
        <v>678</v>
      </c>
      <c r="N362" s="7">
        <v>4</v>
      </c>
      <c r="O362" s="10">
        <v>2</v>
      </c>
      <c r="P362" s="58" t="s">
        <v>1390</v>
      </c>
      <c r="Q362" s="98">
        <v>1</v>
      </c>
      <c r="R362" s="7">
        <v>2</v>
      </c>
      <c r="S362" s="53" t="s">
        <v>1578</v>
      </c>
      <c r="T362" s="27">
        <v>1</v>
      </c>
      <c r="U362" s="3">
        <v>1</v>
      </c>
      <c r="V362" s="46" t="s">
        <v>1824</v>
      </c>
      <c r="W362" s="3">
        <v>1</v>
      </c>
      <c r="X362" s="3">
        <v>2</v>
      </c>
      <c r="Y362" s="102" t="s">
        <v>2057</v>
      </c>
      <c r="AL362" s="7">
        <f t="shared" si="50"/>
        <v>9</v>
      </c>
      <c r="AM362" s="7">
        <f t="shared" si="51"/>
        <v>11</v>
      </c>
      <c r="AN362" s="18">
        <f t="shared" si="56"/>
        <v>0.81818181818181823</v>
      </c>
      <c r="AO362" s="18">
        <f t="shared" si="57"/>
        <v>0.375</v>
      </c>
      <c r="AP362" s="7" t="s">
        <v>2096</v>
      </c>
    </row>
    <row r="363" spans="1:42" ht="15.75" hidden="1" customHeight="1" x14ac:dyDescent="0.25">
      <c r="A363" s="7">
        <v>385</v>
      </c>
      <c r="B363" s="7" t="s">
        <v>568</v>
      </c>
      <c r="C363" s="7" t="s">
        <v>645</v>
      </c>
      <c r="D363" s="7" t="s">
        <v>16</v>
      </c>
      <c r="E363" s="46" t="s">
        <v>649</v>
      </c>
      <c r="F363" s="7">
        <v>24</v>
      </c>
      <c r="G363" s="7" t="s">
        <v>650</v>
      </c>
      <c r="H363" s="7">
        <v>0</v>
      </c>
      <c r="I363" s="10">
        <v>3</v>
      </c>
      <c r="J363" s="59"/>
      <c r="K363" s="7">
        <v>5</v>
      </c>
      <c r="L363" s="10">
        <v>3</v>
      </c>
      <c r="M363" s="57" t="s">
        <v>684</v>
      </c>
      <c r="N363" s="7">
        <v>10</v>
      </c>
      <c r="O363" s="10">
        <v>3</v>
      </c>
      <c r="P363" s="58" t="s">
        <v>1391</v>
      </c>
      <c r="Q363" s="7">
        <v>21</v>
      </c>
      <c r="R363" s="7">
        <v>3</v>
      </c>
      <c r="S363" s="48" t="s">
        <v>1579</v>
      </c>
      <c r="T363" s="27">
        <v>20</v>
      </c>
      <c r="U363" s="3">
        <v>20</v>
      </c>
      <c r="V363" s="102" t="s">
        <v>1579</v>
      </c>
      <c r="W363" s="3">
        <v>0</v>
      </c>
      <c r="X363" s="3">
        <v>0</v>
      </c>
      <c r="AL363" s="7">
        <f t="shared" si="50"/>
        <v>56</v>
      </c>
      <c r="AM363" s="7">
        <f t="shared" si="51"/>
        <v>32</v>
      </c>
      <c r="AN363" s="18">
        <f t="shared" si="56"/>
        <v>1.75</v>
      </c>
      <c r="AO363" s="82">
        <f t="shared" si="57"/>
        <v>2.3333333333333335</v>
      </c>
      <c r="AP363" s="7" t="s">
        <v>2096</v>
      </c>
    </row>
    <row r="364" spans="1:42" ht="15.75" hidden="1" customHeight="1" x14ac:dyDescent="0.25">
      <c r="A364" s="7">
        <v>386</v>
      </c>
      <c r="B364" s="7" t="s">
        <v>568</v>
      </c>
      <c r="C364" s="7" t="s">
        <v>645</v>
      </c>
      <c r="D364" s="7" t="s">
        <v>16</v>
      </c>
      <c r="E364" s="46" t="s">
        <v>651</v>
      </c>
      <c r="F364" s="7">
        <v>12</v>
      </c>
      <c r="G364" s="7" t="s">
        <v>652</v>
      </c>
      <c r="H364" s="7">
        <v>1</v>
      </c>
      <c r="I364" s="10">
        <v>1</v>
      </c>
      <c r="J364" s="59" t="s">
        <v>1156</v>
      </c>
      <c r="K364" s="7">
        <v>2</v>
      </c>
      <c r="L364" s="10">
        <v>1</v>
      </c>
      <c r="M364" s="57" t="s">
        <v>664</v>
      </c>
      <c r="N364" s="7">
        <v>2</v>
      </c>
      <c r="O364" s="10">
        <v>1</v>
      </c>
      <c r="P364" s="58" t="s">
        <v>1392</v>
      </c>
      <c r="Q364" s="7">
        <v>1</v>
      </c>
      <c r="R364" s="7">
        <v>1</v>
      </c>
      <c r="S364" s="53" t="s">
        <v>1580</v>
      </c>
      <c r="T364" s="27">
        <v>1</v>
      </c>
      <c r="U364" s="3">
        <v>1</v>
      </c>
      <c r="V364" s="102" t="s">
        <v>1825</v>
      </c>
      <c r="W364" s="3">
        <v>3</v>
      </c>
      <c r="X364" s="3">
        <v>1</v>
      </c>
      <c r="Y364" s="102" t="s">
        <v>2058</v>
      </c>
      <c r="AL364" s="7">
        <f t="shared" si="50"/>
        <v>10</v>
      </c>
      <c r="AM364" s="7">
        <f t="shared" si="51"/>
        <v>6</v>
      </c>
      <c r="AN364" s="18">
        <f t="shared" si="56"/>
        <v>1.6666666666666667</v>
      </c>
      <c r="AO364" s="18">
        <f t="shared" si="57"/>
        <v>0.83333333333333337</v>
      </c>
      <c r="AP364" s="7" t="s">
        <v>2096</v>
      </c>
    </row>
    <row r="365" spans="1:42" ht="15.75" hidden="1" customHeight="1" x14ac:dyDescent="0.25">
      <c r="A365" s="7">
        <v>387</v>
      </c>
      <c r="B365" s="7" t="s">
        <v>568</v>
      </c>
      <c r="C365" s="7" t="s">
        <v>645</v>
      </c>
      <c r="D365" s="7" t="s">
        <v>16</v>
      </c>
      <c r="E365" s="46" t="s">
        <v>653</v>
      </c>
      <c r="F365" s="16">
        <v>1</v>
      </c>
      <c r="G365" s="16" t="s">
        <v>18</v>
      </c>
      <c r="H365" s="7">
        <v>1</v>
      </c>
      <c r="I365" s="7">
        <v>1</v>
      </c>
      <c r="J365" s="59" t="s">
        <v>1157</v>
      </c>
      <c r="K365" s="7">
        <v>3</v>
      </c>
      <c r="L365" s="7">
        <v>2</v>
      </c>
      <c r="M365" s="57" t="s">
        <v>671</v>
      </c>
      <c r="N365" s="7">
        <v>3</v>
      </c>
      <c r="O365" s="7">
        <v>3</v>
      </c>
      <c r="P365" s="58" t="s">
        <v>1393</v>
      </c>
      <c r="Q365" s="7">
        <v>1</v>
      </c>
      <c r="R365" s="7">
        <v>1</v>
      </c>
      <c r="S365" s="53" t="s">
        <v>1581</v>
      </c>
      <c r="T365" s="27">
        <v>4</v>
      </c>
      <c r="U365" s="3">
        <v>1</v>
      </c>
      <c r="V365" s="102" t="s">
        <v>1826</v>
      </c>
      <c r="W365" s="3">
        <v>3</v>
      </c>
      <c r="X365" s="3">
        <v>3</v>
      </c>
      <c r="Y365" s="102" t="s">
        <v>2059</v>
      </c>
      <c r="AL365" s="7">
        <f t="shared" ref="AL365:AL401" si="58">H365+K365+N365+Q365+T365+W365</f>
        <v>15</v>
      </c>
      <c r="AM365" s="7">
        <f t="shared" si="51"/>
        <v>11</v>
      </c>
      <c r="AN365" s="18">
        <f>AL365/AM365</f>
        <v>1.3636363636363635</v>
      </c>
      <c r="AO365" s="82">
        <f>+AN365/F365</f>
        <v>1.3636363636363635</v>
      </c>
      <c r="AP365" s="7" t="s">
        <v>2096</v>
      </c>
    </row>
    <row r="366" spans="1:42" ht="15.75" hidden="1" customHeight="1" x14ac:dyDescent="0.25">
      <c r="A366" s="7">
        <v>388</v>
      </c>
      <c r="B366" s="7" t="s">
        <v>568</v>
      </c>
      <c r="C366" s="7" t="s">
        <v>654</v>
      </c>
      <c r="D366" s="7" t="s">
        <v>16</v>
      </c>
      <c r="E366" s="46" t="s">
        <v>655</v>
      </c>
      <c r="F366" s="7">
        <v>2</v>
      </c>
      <c r="G366" s="7" t="s">
        <v>639</v>
      </c>
      <c r="H366" s="10">
        <v>0</v>
      </c>
      <c r="I366" s="10">
        <v>0</v>
      </c>
      <c r="J366" s="56" t="s">
        <v>26</v>
      </c>
      <c r="K366" s="10">
        <v>0</v>
      </c>
      <c r="L366" s="10">
        <v>0</v>
      </c>
      <c r="M366" s="56" t="s">
        <v>26</v>
      </c>
      <c r="N366" s="10">
        <v>0</v>
      </c>
      <c r="O366" s="10">
        <v>0</v>
      </c>
      <c r="P366" s="56" t="s">
        <v>26</v>
      </c>
      <c r="Q366" s="10">
        <v>0</v>
      </c>
      <c r="R366" s="10">
        <v>0</v>
      </c>
      <c r="S366" s="56" t="s">
        <v>26</v>
      </c>
      <c r="T366" s="27">
        <v>2</v>
      </c>
      <c r="U366" s="3">
        <v>2</v>
      </c>
      <c r="V366" s="102" t="s">
        <v>1827</v>
      </c>
      <c r="W366" s="3">
        <v>0</v>
      </c>
      <c r="X366" s="3">
        <v>0</v>
      </c>
      <c r="Y366" s="102" t="s">
        <v>26</v>
      </c>
      <c r="AL366" s="7">
        <f t="shared" si="58"/>
        <v>2</v>
      </c>
      <c r="AM366" s="7">
        <f t="shared" ref="AM366:AM401" si="59">I366+L366+O366+R366+U366+X366</f>
        <v>2</v>
      </c>
      <c r="AN366" s="18">
        <f>+AL366/AM366</f>
        <v>1</v>
      </c>
      <c r="AO366" s="18">
        <f>+AL366/F366</f>
        <v>1</v>
      </c>
      <c r="AP366" s="7" t="s">
        <v>2096</v>
      </c>
    </row>
    <row r="367" spans="1:42" ht="15.75" hidden="1" customHeight="1" x14ac:dyDescent="0.25">
      <c r="A367" s="7">
        <v>389</v>
      </c>
      <c r="B367" s="7" t="s">
        <v>568</v>
      </c>
      <c r="C367" s="7" t="s">
        <v>654</v>
      </c>
      <c r="D367" s="7" t="s">
        <v>16</v>
      </c>
      <c r="E367" s="46" t="s">
        <v>637</v>
      </c>
      <c r="F367" s="17">
        <v>110</v>
      </c>
      <c r="G367" s="7" t="s">
        <v>298</v>
      </c>
      <c r="H367" s="10">
        <v>0</v>
      </c>
      <c r="I367" s="10">
        <v>0</v>
      </c>
      <c r="J367" s="56" t="s">
        <v>26</v>
      </c>
      <c r="K367" s="7">
        <v>7</v>
      </c>
      <c r="L367" s="10">
        <v>1</v>
      </c>
      <c r="M367" s="57" t="s">
        <v>680</v>
      </c>
      <c r="N367" s="7">
        <v>35</v>
      </c>
      <c r="O367" s="10">
        <v>1</v>
      </c>
      <c r="P367" s="58" t="s">
        <v>1394</v>
      </c>
      <c r="Q367" s="7">
        <v>14</v>
      </c>
      <c r="R367" s="7">
        <v>27</v>
      </c>
      <c r="S367" s="53" t="s">
        <v>1582</v>
      </c>
      <c r="T367" s="27">
        <v>7</v>
      </c>
      <c r="U367" s="3">
        <v>27</v>
      </c>
      <c r="V367" s="102" t="s">
        <v>1828</v>
      </c>
      <c r="W367" s="3">
        <v>20</v>
      </c>
      <c r="X367" s="3">
        <v>27</v>
      </c>
      <c r="Y367" s="102" t="s">
        <v>2060</v>
      </c>
      <c r="AL367" s="7">
        <f t="shared" si="58"/>
        <v>83</v>
      </c>
      <c r="AM367" s="7">
        <f t="shared" si="59"/>
        <v>83</v>
      </c>
      <c r="AN367" s="18">
        <f>+AL367/AM367</f>
        <v>1</v>
      </c>
      <c r="AO367" s="18">
        <f>+AL367/F367</f>
        <v>0.75454545454545452</v>
      </c>
      <c r="AP367" s="7" t="s">
        <v>2096</v>
      </c>
    </row>
    <row r="368" spans="1:42" ht="15.75" hidden="1" customHeight="1" x14ac:dyDescent="0.25">
      <c r="A368" s="7">
        <v>390</v>
      </c>
      <c r="B368" s="7" t="s">
        <v>568</v>
      </c>
      <c r="C368" s="7" t="s">
        <v>654</v>
      </c>
      <c r="D368" s="7" t="s">
        <v>16</v>
      </c>
      <c r="E368" s="46" t="s">
        <v>656</v>
      </c>
      <c r="F368" s="7">
        <v>3</v>
      </c>
      <c r="G368" s="7" t="s">
        <v>641</v>
      </c>
      <c r="H368" s="10">
        <v>0</v>
      </c>
      <c r="I368" s="10">
        <v>0</v>
      </c>
      <c r="J368" s="56" t="s">
        <v>26</v>
      </c>
      <c r="K368" s="10">
        <v>0</v>
      </c>
      <c r="L368" s="10">
        <v>0</v>
      </c>
      <c r="M368" s="56" t="s">
        <v>26</v>
      </c>
      <c r="N368" s="10">
        <v>0</v>
      </c>
      <c r="O368" s="10">
        <v>0</v>
      </c>
      <c r="P368" s="56" t="s">
        <v>26</v>
      </c>
      <c r="Q368" s="10">
        <v>0</v>
      </c>
      <c r="R368" s="10">
        <v>1</v>
      </c>
      <c r="S368" s="56" t="s">
        <v>26</v>
      </c>
      <c r="T368" s="38">
        <v>0</v>
      </c>
      <c r="U368" s="36">
        <v>0</v>
      </c>
      <c r="V368" s="56" t="s">
        <v>26</v>
      </c>
      <c r="W368" s="3">
        <v>0</v>
      </c>
      <c r="X368" s="3">
        <v>0</v>
      </c>
      <c r="AL368" s="7">
        <f t="shared" si="58"/>
        <v>0</v>
      </c>
      <c r="AM368" s="7">
        <f t="shared" si="59"/>
        <v>1</v>
      </c>
      <c r="AN368" s="18">
        <f>+AL368/AM368</f>
        <v>0</v>
      </c>
      <c r="AO368" s="18">
        <f>+AL368/F368</f>
        <v>0</v>
      </c>
      <c r="AP368" s="7" t="s">
        <v>2098</v>
      </c>
    </row>
    <row r="369" spans="1:42" ht="15.75" hidden="1" customHeight="1" x14ac:dyDescent="0.25">
      <c r="A369" s="7">
        <v>391</v>
      </c>
      <c r="B369" s="7" t="s">
        <v>568</v>
      </c>
      <c r="C369" s="7" t="s">
        <v>654</v>
      </c>
      <c r="D369" s="7" t="s">
        <v>16</v>
      </c>
      <c r="E369" s="46" t="s">
        <v>657</v>
      </c>
      <c r="F369" s="7">
        <v>1</v>
      </c>
      <c r="G369" s="7" t="s">
        <v>658</v>
      </c>
      <c r="H369" s="10">
        <v>0</v>
      </c>
      <c r="I369" s="10">
        <v>0</v>
      </c>
      <c r="J369" s="56" t="s">
        <v>26</v>
      </c>
      <c r="K369" s="10">
        <v>0</v>
      </c>
      <c r="L369" s="10">
        <v>0</v>
      </c>
      <c r="M369" s="56" t="s">
        <v>26</v>
      </c>
      <c r="N369" s="10">
        <v>0</v>
      </c>
      <c r="O369" s="10">
        <v>0</v>
      </c>
      <c r="P369" s="56" t="s">
        <v>26</v>
      </c>
      <c r="Q369" s="10">
        <v>0</v>
      </c>
      <c r="R369" s="10">
        <v>0</v>
      </c>
      <c r="S369" s="56" t="s">
        <v>26</v>
      </c>
      <c r="T369" s="38">
        <v>0</v>
      </c>
      <c r="U369" s="36">
        <v>0</v>
      </c>
      <c r="V369" s="56" t="s">
        <v>26</v>
      </c>
      <c r="W369" s="3">
        <v>0</v>
      </c>
      <c r="X369" s="3">
        <v>1</v>
      </c>
      <c r="AL369" s="7">
        <f t="shared" si="58"/>
        <v>0</v>
      </c>
      <c r="AM369" s="7">
        <f t="shared" si="59"/>
        <v>1</v>
      </c>
      <c r="AN369" s="18">
        <f>+AL369/AM369</f>
        <v>0</v>
      </c>
      <c r="AO369" s="18">
        <f>+AL369/F369</f>
        <v>0</v>
      </c>
      <c r="AP369" s="7" t="s">
        <v>2098</v>
      </c>
    </row>
    <row r="370" spans="1:42" ht="15.75" hidden="1" customHeight="1" x14ac:dyDescent="0.25">
      <c r="A370" s="7">
        <v>392</v>
      </c>
      <c r="B370" s="7" t="s">
        <v>568</v>
      </c>
      <c r="C370" s="7" t="s">
        <v>80</v>
      </c>
      <c r="D370" s="7" t="s">
        <v>16</v>
      </c>
      <c r="E370" s="46" t="s">
        <v>81</v>
      </c>
      <c r="F370" s="7">
        <v>12</v>
      </c>
      <c r="G370" s="7" t="s">
        <v>82</v>
      </c>
      <c r="H370" s="7">
        <v>1</v>
      </c>
      <c r="I370" s="10">
        <v>1</v>
      </c>
      <c r="J370" s="59" t="s">
        <v>1158</v>
      </c>
      <c r="K370" s="7">
        <v>1</v>
      </c>
      <c r="L370" s="10">
        <v>1</v>
      </c>
      <c r="M370" s="57" t="s">
        <v>662</v>
      </c>
      <c r="N370" s="7">
        <v>2</v>
      </c>
      <c r="O370" s="10">
        <v>1</v>
      </c>
      <c r="P370" s="58" t="s">
        <v>1395</v>
      </c>
      <c r="Q370" s="7">
        <v>1</v>
      </c>
      <c r="R370" s="7">
        <v>1</v>
      </c>
      <c r="S370" s="53" t="s">
        <v>1583</v>
      </c>
      <c r="T370" s="27">
        <v>1</v>
      </c>
      <c r="U370" s="3">
        <v>1</v>
      </c>
      <c r="V370" s="46" t="s">
        <v>1583</v>
      </c>
      <c r="W370" s="3">
        <v>1</v>
      </c>
      <c r="X370" s="3">
        <v>1</v>
      </c>
      <c r="Y370" s="102" t="s">
        <v>2061</v>
      </c>
      <c r="AL370" s="7">
        <f t="shared" si="58"/>
        <v>7</v>
      </c>
      <c r="AM370" s="7">
        <f t="shared" si="59"/>
        <v>6</v>
      </c>
      <c r="AN370" s="18">
        <f>+AL370/AM370</f>
        <v>1.1666666666666667</v>
      </c>
      <c r="AO370" s="18">
        <f>+AL370/F370</f>
        <v>0.58333333333333337</v>
      </c>
      <c r="AP370" s="7" t="s">
        <v>2096</v>
      </c>
    </row>
    <row r="371" spans="1:42" ht="15.75" hidden="1" customHeight="1" x14ac:dyDescent="0.25">
      <c r="A371" s="7">
        <v>393</v>
      </c>
      <c r="B371" s="7" t="s">
        <v>568</v>
      </c>
      <c r="C371" s="7" t="s">
        <v>80</v>
      </c>
      <c r="D371" s="7" t="s">
        <v>16</v>
      </c>
      <c r="E371" s="46" t="s">
        <v>83</v>
      </c>
      <c r="F371" s="8">
        <v>1</v>
      </c>
      <c r="G371" s="7" t="s">
        <v>18</v>
      </c>
      <c r="H371" s="7">
        <v>14</v>
      </c>
      <c r="I371" s="7">
        <v>14</v>
      </c>
      <c r="J371" s="59" t="s">
        <v>1159</v>
      </c>
      <c r="K371" s="7">
        <v>35</v>
      </c>
      <c r="L371" s="7">
        <v>35</v>
      </c>
      <c r="M371" s="57" t="s">
        <v>1177</v>
      </c>
      <c r="N371" s="7">
        <v>29</v>
      </c>
      <c r="O371" s="7">
        <v>29</v>
      </c>
      <c r="P371" s="58" t="s">
        <v>1396</v>
      </c>
      <c r="Q371" s="7">
        <v>23</v>
      </c>
      <c r="R371" s="7">
        <v>23</v>
      </c>
      <c r="S371" s="53" t="s">
        <v>1396</v>
      </c>
      <c r="T371" s="27">
        <v>31</v>
      </c>
      <c r="U371" s="3">
        <v>31</v>
      </c>
      <c r="V371" s="46" t="s">
        <v>1396</v>
      </c>
      <c r="W371" s="3">
        <v>53</v>
      </c>
      <c r="X371" s="3">
        <v>53</v>
      </c>
      <c r="Y371" s="102" t="s">
        <v>1396</v>
      </c>
      <c r="AL371" s="7">
        <f t="shared" si="58"/>
        <v>185</v>
      </c>
      <c r="AM371" s="7">
        <f t="shared" si="59"/>
        <v>185</v>
      </c>
      <c r="AN371" s="18">
        <f>AL371/AM371</f>
        <v>1</v>
      </c>
      <c r="AO371" s="18">
        <f>+AN371/F371</f>
        <v>1</v>
      </c>
      <c r="AP371" s="7" t="s">
        <v>2096</v>
      </c>
    </row>
    <row r="372" spans="1:42" ht="15.75" hidden="1" customHeight="1" x14ac:dyDescent="0.25">
      <c r="A372" s="7">
        <v>394</v>
      </c>
      <c r="B372" s="7" t="s">
        <v>568</v>
      </c>
      <c r="C372" s="7" t="s">
        <v>80</v>
      </c>
      <c r="D372" s="7" t="s">
        <v>16</v>
      </c>
      <c r="E372" s="46" t="s">
        <v>84</v>
      </c>
      <c r="F372" s="8">
        <v>1</v>
      </c>
      <c r="G372" s="7" t="s">
        <v>18</v>
      </c>
      <c r="H372" s="7">
        <v>618</v>
      </c>
      <c r="I372" s="7">
        <v>618</v>
      </c>
      <c r="J372" s="59" t="s">
        <v>1160</v>
      </c>
      <c r="K372" s="7">
        <v>620</v>
      </c>
      <c r="L372" s="7">
        <v>620</v>
      </c>
      <c r="M372" s="57" t="s">
        <v>1178</v>
      </c>
      <c r="N372" s="7">
        <v>863</v>
      </c>
      <c r="O372" s="7">
        <v>863</v>
      </c>
      <c r="P372" s="58" t="s">
        <v>1397</v>
      </c>
      <c r="Q372" s="7">
        <v>567</v>
      </c>
      <c r="R372" s="7">
        <v>567</v>
      </c>
      <c r="S372" s="53" t="s">
        <v>1397</v>
      </c>
      <c r="T372" s="27">
        <v>1916</v>
      </c>
      <c r="U372" s="3">
        <v>1916</v>
      </c>
      <c r="V372" s="46" t="s">
        <v>1829</v>
      </c>
      <c r="W372" s="3">
        <v>2060</v>
      </c>
      <c r="X372" s="3">
        <v>2060</v>
      </c>
      <c r="Y372" s="102" t="s">
        <v>1829</v>
      </c>
      <c r="AL372" s="7">
        <f t="shared" si="58"/>
        <v>6644</v>
      </c>
      <c r="AM372" s="7">
        <f t="shared" si="59"/>
        <v>6644</v>
      </c>
      <c r="AN372" s="18">
        <f>AL372/AM372</f>
        <v>1</v>
      </c>
      <c r="AO372" s="18">
        <f>+AN372/F372</f>
        <v>1</v>
      </c>
      <c r="AP372" s="7" t="s">
        <v>2096</v>
      </c>
    </row>
    <row r="373" spans="1:42" ht="15.75" hidden="1" customHeight="1" x14ac:dyDescent="0.25">
      <c r="A373" s="7">
        <v>395</v>
      </c>
      <c r="B373" s="7" t="s">
        <v>568</v>
      </c>
      <c r="C373" s="7" t="s">
        <v>80</v>
      </c>
      <c r="D373" s="7" t="s">
        <v>16</v>
      </c>
      <c r="E373" s="46" t="s">
        <v>659</v>
      </c>
      <c r="F373" s="8">
        <v>1</v>
      </c>
      <c r="G373" s="7" t="s">
        <v>18</v>
      </c>
      <c r="H373" s="7">
        <v>0</v>
      </c>
      <c r="I373" s="7">
        <v>0</v>
      </c>
      <c r="J373" s="59"/>
      <c r="K373" s="7">
        <v>2</v>
      </c>
      <c r="L373" s="7">
        <v>2</v>
      </c>
      <c r="M373" s="57" t="s">
        <v>686</v>
      </c>
      <c r="N373" s="7">
        <v>0</v>
      </c>
      <c r="O373" s="7">
        <v>0</v>
      </c>
      <c r="P373" s="58"/>
      <c r="Q373" s="7">
        <v>0</v>
      </c>
      <c r="R373" s="7">
        <v>0</v>
      </c>
      <c r="S373" s="47"/>
      <c r="T373" s="27">
        <v>1</v>
      </c>
      <c r="U373" s="3">
        <v>1</v>
      </c>
      <c r="V373" s="46" t="s">
        <v>1830</v>
      </c>
      <c r="W373" s="3">
        <v>0</v>
      </c>
      <c r="X373" s="3">
        <v>0</v>
      </c>
      <c r="AL373" s="7">
        <f t="shared" si="58"/>
        <v>3</v>
      </c>
      <c r="AM373" s="7">
        <f t="shared" si="59"/>
        <v>3</v>
      </c>
      <c r="AN373" s="18">
        <f>AL373/AM373</f>
        <v>1</v>
      </c>
      <c r="AO373" s="18">
        <f>+AN373/F373</f>
        <v>1</v>
      </c>
      <c r="AP373" s="7" t="s">
        <v>2096</v>
      </c>
    </row>
    <row r="374" spans="1:42" ht="15.75" hidden="1" customHeight="1" x14ac:dyDescent="0.25">
      <c r="A374" s="7">
        <v>396</v>
      </c>
      <c r="B374" s="7" t="s">
        <v>568</v>
      </c>
      <c r="C374" s="7" t="s">
        <v>80</v>
      </c>
      <c r="D374" s="7" t="s">
        <v>16</v>
      </c>
      <c r="E374" s="46" t="s">
        <v>660</v>
      </c>
      <c r="F374" s="8">
        <v>1</v>
      </c>
      <c r="G374" s="7" t="s">
        <v>18</v>
      </c>
      <c r="H374" s="7">
        <v>3</v>
      </c>
      <c r="I374" s="7">
        <v>3</v>
      </c>
      <c r="J374" s="59" t="s">
        <v>1161</v>
      </c>
      <c r="K374" s="7">
        <v>0</v>
      </c>
      <c r="L374" s="7">
        <v>0</v>
      </c>
      <c r="M374" s="57"/>
      <c r="N374" s="7">
        <v>1</v>
      </c>
      <c r="O374" s="7">
        <v>1</v>
      </c>
      <c r="P374" s="58" t="s">
        <v>1398</v>
      </c>
      <c r="Q374" s="7">
        <v>0</v>
      </c>
      <c r="R374" s="7">
        <v>0</v>
      </c>
      <c r="S374" s="47"/>
      <c r="T374" s="27">
        <v>1</v>
      </c>
      <c r="U374" s="3">
        <v>1</v>
      </c>
      <c r="V374" s="46" t="s">
        <v>1398</v>
      </c>
      <c r="W374" s="3">
        <v>0</v>
      </c>
      <c r="X374" s="3">
        <v>0</v>
      </c>
      <c r="AL374" s="7">
        <f t="shared" si="58"/>
        <v>5</v>
      </c>
      <c r="AM374" s="7">
        <f t="shared" si="59"/>
        <v>5</v>
      </c>
      <c r="AN374" s="18">
        <f>AL374/AM374</f>
        <v>1</v>
      </c>
      <c r="AO374" s="18">
        <f>+AN374/F374</f>
        <v>1</v>
      </c>
      <c r="AP374" s="7" t="s">
        <v>2096</v>
      </c>
    </row>
    <row r="375" spans="1:42" ht="15.75" hidden="1" customHeight="1" x14ac:dyDescent="0.25">
      <c r="A375" s="7">
        <v>397</v>
      </c>
      <c r="B375" s="7" t="s">
        <v>568</v>
      </c>
      <c r="C375" s="7" t="s">
        <v>80</v>
      </c>
      <c r="D375" s="7" t="s">
        <v>16</v>
      </c>
      <c r="E375" s="46" t="s">
        <v>661</v>
      </c>
      <c r="F375" s="7">
        <v>1</v>
      </c>
      <c r="G375" s="7" t="s">
        <v>89</v>
      </c>
      <c r="H375" s="10">
        <v>0</v>
      </c>
      <c r="I375" s="10">
        <v>0</v>
      </c>
      <c r="J375" s="56" t="s">
        <v>26</v>
      </c>
      <c r="K375" s="10">
        <v>0</v>
      </c>
      <c r="L375" s="10">
        <v>0</v>
      </c>
      <c r="M375" s="56" t="s">
        <v>26</v>
      </c>
      <c r="N375" s="10">
        <v>0</v>
      </c>
      <c r="O375" s="10">
        <v>0</v>
      </c>
      <c r="P375" s="56" t="s">
        <v>26</v>
      </c>
      <c r="Q375" s="7">
        <v>0</v>
      </c>
      <c r="R375" s="7">
        <v>0</v>
      </c>
      <c r="S375" s="47"/>
      <c r="T375" s="38">
        <v>0</v>
      </c>
      <c r="U375" s="36">
        <v>0</v>
      </c>
      <c r="V375" s="56" t="s">
        <v>26</v>
      </c>
      <c r="W375" s="3">
        <v>0</v>
      </c>
      <c r="X375" s="3">
        <v>0</v>
      </c>
      <c r="Y375" s="102" t="s">
        <v>26</v>
      </c>
      <c r="AL375" s="7">
        <f t="shared" si="58"/>
        <v>0</v>
      </c>
      <c r="AM375" s="7">
        <f t="shared" si="59"/>
        <v>0</v>
      </c>
      <c r="AN375" s="18" t="e">
        <f>+AL375/AM375</f>
        <v>#DIV/0!</v>
      </c>
      <c r="AO375" s="18">
        <f>+AL375/F375</f>
        <v>0</v>
      </c>
      <c r="AP375" s="7" t="s">
        <v>2094</v>
      </c>
    </row>
    <row r="376" spans="1:42" ht="15.75" hidden="1" customHeight="1" x14ac:dyDescent="0.25">
      <c r="A376" s="7">
        <v>398</v>
      </c>
      <c r="B376" s="7" t="s">
        <v>689</v>
      </c>
      <c r="C376" s="7" t="s">
        <v>690</v>
      </c>
      <c r="D376" s="7" t="s">
        <v>16</v>
      </c>
      <c r="E376" s="46" t="s">
        <v>691</v>
      </c>
      <c r="F376" s="7">
        <v>1</v>
      </c>
      <c r="G376" s="7" t="s">
        <v>692</v>
      </c>
      <c r="H376" s="9">
        <v>0</v>
      </c>
      <c r="I376" s="10">
        <v>0</v>
      </c>
      <c r="J376" s="56" t="s">
        <v>26</v>
      </c>
      <c r="K376" s="10">
        <v>0</v>
      </c>
      <c r="L376" s="10">
        <v>0</v>
      </c>
      <c r="M376" s="50" t="s">
        <v>26</v>
      </c>
      <c r="N376" s="7">
        <v>0</v>
      </c>
      <c r="O376" s="9">
        <v>0</v>
      </c>
      <c r="P376" s="122" t="s">
        <v>1431</v>
      </c>
      <c r="Q376" s="10">
        <v>0</v>
      </c>
      <c r="R376" s="10">
        <v>0</v>
      </c>
      <c r="S376" s="56" t="s">
        <v>26</v>
      </c>
      <c r="T376" s="38">
        <v>0</v>
      </c>
      <c r="U376" s="36">
        <v>0</v>
      </c>
      <c r="V376" s="56" t="s">
        <v>26</v>
      </c>
      <c r="W376" s="9">
        <v>0</v>
      </c>
      <c r="X376" s="9">
        <v>0</v>
      </c>
      <c r="Y376" s="121" t="s">
        <v>26</v>
      </c>
      <c r="Z376" s="46"/>
      <c r="AA376" s="46"/>
      <c r="AB376" s="46"/>
      <c r="AC376" s="46"/>
      <c r="AD376" s="46"/>
      <c r="AE376" s="46"/>
      <c r="AF376" s="46"/>
      <c r="AG376" s="46"/>
      <c r="AH376" s="46"/>
      <c r="AI376" s="46"/>
      <c r="AJ376" s="46"/>
      <c r="AK376" s="46"/>
      <c r="AL376" s="7">
        <f t="shared" si="58"/>
        <v>0</v>
      </c>
      <c r="AM376" s="7">
        <f t="shared" si="59"/>
        <v>0</v>
      </c>
      <c r="AN376" s="18" t="e">
        <f>+AL376/AM376</f>
        <v>#DIV/0!</v>
      </c>
      <c r="AO376" s="18">
        <f>+AL376/F376</f>
        <v>0</v>
      </c>
      <c r="AP376" s="7" t="s">
        <v>2094</v>
      </c>
    </row>
    <row r="377" spans="1:42" ht="15.75" hidden="1" customHeight="1" x14ac:dyDescent="0.25">
      <c r="A377" s="7">
        <v>399</v>
      </c>
      <c r="B377" s="7" t="s">
        <v>689</v>
      </c>
      <c r="C377" s="7" t="s">
        <v>690</v>
      </c>
      <c r="D377" s="7" t="s">
        <v>16</v>
      </c>
      <c r="E377" s="46" t="s">
        <v>693</v>
      </c>
      <c r="F377" s="7">
        <v>1500</v>
      </c>
      <c r="G377" s="7" t="s">
        <v>694</v>
      </c>
      <c r="H377" s="9">
        <v>0</v>
      </c>
      <c r="I377" s="10">
        <v>0</v>
      </c>
      <c r="J377" s="56" t="s">
        <v>26</v>
      </c>
      <c r="K377" s="10">
        <v>0</v>
      </c>
      <c r="L377" s="10">
        <v>0</v>
      </c>
      <c r="M377" s="56" t="s">
        <v>26</v>
      </c>
      <c r="N377" s="9">
        <v>0</v>
      </c>
      <c r="O377" s="9">
        <v>0</v>
      </c>
      <c r="P377" s="121" t="s">
        <v>26</v>
      </c>
      <c r="Q377" s="10">
        <v>0</v>
      </c>
      <c r="R377" s="10">
        <v>0</v>
      </c>
      <c r="S377" s="56" t="s">
        <v>26</v>
      </c>
      <c r="T377" s="38">
        <v>0</v>
      </c>
      <c r="U377" s="36">
        <v>0</v>
      </c>
      <c r="V377" s="56" t="s">
        <v>26</v>
      </c>
      <c r="W377" s="9">
        <v>0</v>
      </c>
      <c r="X377" s="9">
        <v>0</v>
      </c>
      <c r="Y377" s="121" t="s">
        <v>26</v>
      </c>
      <c r="Z377" s="46"/>
      <c r="AA377" s="46"/>
      <c r="AB377" s="46"/>
      <c r="AC377" s="46"/>
      <c r="AD377" s="46"/>
      <c r="AE377" s="46"/>
      <c r="AF377" s="46"/>
      <c r="AG377" s="46"/>
      <c r="AH377" s="46"/>
      <c r="AI377" s="46"/>
      <c r="AJ377" s="46"/>
      <c r="AK377" s="46"/>
      <c r="AL377" s="7">
        <f t="shared" si="58"/>
        <v>0</v>
      </c>
      <c r="AM377" s="7">
        <f t="shared" si="59"/>
        <v>0</v>
      </c>
      <c r="AN377" s="18" t="e">
        <f>+AL377/AM377</f>
        <v>#DIV/0!</v>
      </c>
      <c r="AO377" s="18">
        <f>+AL377/F377</f>
        <v>0</v>
      </c>
      <c r="AP377" s="7" t="s">
        <v>2094</v>
      </c>
    </row>
    <row r="378" spans="1:42" ht="15.75" hidden="1" customHeight="1" x14ac:dyDescent="0.25">
      <c r="A378" s="7">
        <v>400</v>
      </c>
      <c r="B378" s="7" t="s">
        <v>689</v>
      </c>
      <c r="C378" s="7" t="s">
        <v>695</v>
      </c>
      <c r="D378" s="7" t="s">
        <v>16</v>
      </c>
      <c r="E378" s="46" t="s">
        <v>696</v>
      </c>
      <c r="F378" s="8">
        <v>1</v>
      </c>
      <c r="G378" s="7" t="s">
        <v>18</v>
      </c>
      <c r="H378" s="7">
        <v>0</v>
      </c>
      <c r="I378" s="7">
        <v>0</v>
      </c>
      <c r="J378" s="59"/>
      <c r="K378" s="7">
        <v>0</v>
      </c>
      <c r="L378" s="7">
        <v>0</v>
      </c>
      <c r="M378" s="117"/>
      <c r="N378" s="7">
        <v>0</v>
      </c>
      <c r="O378" s="7">
        <v>0</v>
      </c>
      <c r="P378" s="120"/>
      <c r="Q378" s="7">
        <v>0</v>
      </c>
      <c r="R378" s="7">
        <v>0</v>
      </c>
      <c r="S378" s="47"/>
      <c r="T378" s="98">
        <v>0</v>
      </c>
      <c r="U378" s="7">
        <v>0</v>
      </c>
      <c r="V378" s="129"/>
      <c r="W378" s="7">
        <v>0</v>
      </c>
      <c r="X378" s="7">
        <v>0</v>
      </c>
      <c r="Y378" s="46"/>
      <c r="Z378" s="46"/>
      <c r="AA378" s="46"/>
      <c r="AB378" s="46"/>
      <c r="AC378" s="46"/>
      <c r="AD378" s="46"/>
      <c r="AE378" s="46"/>
      <c r="AF378" s="46"/>
      <c r="AG378" s="46"/>
      <c r="AH378" s="46"/>
      <c r="AI378" s="46"/>
      <c r="AJ378" s="46"/>
      <c r="AK378" s="46"/>
      <c r="AL378" s="7">
        <f t="shared" si="58"/>
        <v>0</v>
      </c>
      <c r="AM378" s="7">
        <f t="shared" si="59"/>
        <v>0</v>
      </c>
      <c r="AN378" s="18" t="e">
        <f t="shared" ref="AN378:AN384" si="60">AL378/AM378</f>
        <v>#DIV/0!</v>
      </c>
      <c r="AO378" s="18" t="e">
        <f t="shared" ref="AO378:AO384" si="61">+AN378/F378</f>
        <v>#DIV/0!</v>
      </c>
      <c r="AP378" s="7" t="s">
        <v>2095</v>
      </c>
    </row>
    <row r="379" spans="1:42" ht="15.75" hidden="1" customHeight="1" x14ac:dyDescent="0.25">
      <c r="A379" s="7">
        <v>401</v>
      </c>
      <c r="B379" s="7" t="s">
        <v>689</v>
      </c>
      <c r="C379" s="7" t="s">
        <v>695</v>
      </c>
      <c r="D379" s="7" t="s">
        <v>16</v>
      </c>
      <c r="E379" s="46" t="s">
        <v>697</v>
      </c>
      <c r="F379" s="8">
        <v>1</v>
      </c>
      <c r="G379" s="7" t="s">
        <v>18</v>
      </c>
      <c r="H379" s="7">
        <v>0</v>
      </c>
      <c r="I379" s="7">
        <v>0</v>
      </c>
      <c r="J379" s="59"/>
      <c r="K379" s="7">
        <v>0</v>
      </c>
      <c r="L379" s="7">
        <v>0</v>
      </c>
      <c r="M379" s="117"/>
      <c r="N379" s="7">
        <v>1</v>
      </c>
      <c r="O379" s="7">
        <v>1</v>
      </c>
      <c r="P379" s="120" t="s">
        <v>1432</v>
      </c>
      <c r="Q379" s="7">
        <v>0</v>
      </c>
      <c r="R379" s="7">
        <v>0</v>
      </c>
      <c r="S379" s="47"/>
      <c r="T379" s="98">
        <v>0</v>
      </c>
      <c r="U379" s="7">
        <v>0</v>
      </c>
      <c r="V379" s="129"/>
      <c r="W379" s="7">
        <v>1</v>
      </c>
      <c r="X379" s="7">
        <v>1</v>
      </c>
      <c r="Y379" s="46"/>
      <c r="Z379" s="46"/>
      <c r="AA379" s="46"/>
      <c r="AB379" s="46"/>
      <c r="AC379" s="46"/>
      <c r="AD379" s="46"/>
      <c r="AE379" s="46"/>
      <c r="AF379" s="46"/>
      <c r="AG379" s="46"/>
      <c r="AH379" s="46"/>
      <c r="AI379" s="46"/>
      <c r="AJ379" s="46"/>
      <c r="AK379" s="46"/>
      <c r="AL379" s="7">
        <f t="shared" si="58"/>
        <v>2</v>
      </c>
      <c r="AM379" s="7">
        <f t="shared" si="59"/>
        <v>2</v>
      </c>
      <c r="AN379" s="18">
        <f t="shared" si="60"/>
        <v>1</v>
      </c>
      <c r="AO379" s="18">
        <f t="shared" si="61"/>
        <v>1</v>
      </c>
      <c r="AP379" s="7" t="s">
        <v>2096</v>
      </c>
    </row>
    <row r="380" spans="1:42" ht="15.75" hidden="1" customHeight="1" x14ac:dyDescent="0.25">
      <c r="A380" s="7">
        <v>402</v>
      </c>
      <c r="B380" s="7" t="s">
        <v>689</v>
      </c>
      <c r="C380" s="7" t="s">
        <v>695</v>
      </c>
      <c r="D380" s="7" t="s">
        <v>16</v>
      </c>
      <c r="E380" s="46" t="s">
        <v>698</v>
      </c>
      <c r="F380" s="8">
        <v>1</v>
      </c>
      <c r="G380" s="7" t="s">
        <v>18</v>
      </c>
      <c r="H380" s="9">
        <v>0</v>
      </c>
      <c r="I380" s="9">
        <v>0</v>
      </c>
      <c r="J380" s="56" t="s">
        <v>26</v>
      </c>
      <c r="K380" s="10">
        <v>0</v>
      </c>
      <c r="L380" s="10">
        <v>0</v>
      </c>
      <c r="M380" s="56" t="s">
        <v>26</v>
      </c>
      <c r="N380" s="9">
        <v>0</v>
      </c>
      <c r="O380" s="9">
        <v>0</v>
      </c>
      <c r="P380" s="121" t="s">
        <v>26</v>
      </c>
      <c r="Q380" s="10">
        <v>0</v>
      </c>
      <c r="R380" s="10">
        <v>0</v>
      </c>
      <c r="S380" s="56" t="s">
        <v>26</v>
      </c>
      <c r="T380" s="38">
        <v>0</v>
      </c>
      <c r="U380" s="36">
        <v>0</v>
      </c>
      <c r="V380" s="56" t="s">
        <v>26</v>
      </c>
      <c r="W380" s="7">
        <v>9</v>
      </c>
      <c r="X380" s="7">
        <v>9</v>
      </c>
      <c r="Y380" s="46"/>
      <c r="Z380" s="46"/>
      <c r="AA380" s="46"/>
      <c r="AB380" s="46"/>
      <c r="AC380" s="46"/>
      <c r="AD380" s="46"/>
      <c r="AE380" s="46"/>
      <c r="AF380" s="46"/>
      <c r="AG380" s="46"/>
      <c r="AH380" s="46"/>
      <c r="AI380" s="46"/>
      <c r="AJ380" s="46"/>
      <c r="AK380" s="46"/>
      <c r="AL380" s="7">
        <f t="shared" si="58"/>
        <v>9</v>
      </c>
      <c r="AM380" s="7">
        <f t="shared" si="59"/>
        <v>9</v>
      </c>
      <c r="AN380" s="18">
        <f t="shared" si="60"/>
        <v>1</v>
      </c>
      <c r="AO380" s="18">
        <f t="shared" si="61"/>
        <v>1</v>
      </c>
      <c r="AP380" s="7" t="s">
        <v>2096</v>
      </c>
    </row>
    <row r="381" spans="1:42" ht="15.75" hidden="1" customHeight="1" x14ac:dyDescent="0.25">
      <c r="A381" s="7">
        <v>403</v>
      </c>
      <c r="B381" s="7" t="s">
        <v>689</v>
      </c>
      <c r="C381" s="7" t="s">
        <v>695</v>
      </c>
      <c r="D381" s="7" t="s">
        <v>16</v>
      </c>
      <c r="E381" s="46" t="s">
        <v>699</v>
      </c>
      <c r="F381" s="8">
        <v>1</v>
      </c>
      <c r="G381" s="7" t="s">
        <v>18</v>
      </c>
      <c r="H381" s="9">
        <v>0</v>
      </c>
      <c r="I381" s="9">
        <v>0</v>
      </c>
      <c r="J381" s="56" t="s">
        <v>26</v>
      </c>
      <c r="K381" s="7">
        <v>0</v>
      </c>
      <c r="L381" s="7">
        <v>0</v>
      </c>
      <c r="M381" s="117"/>
      <c r="N381" s="9">
        <v>0</v>
      </c>
      <c r="O381" s="9">
        <v>0</v>
      </c>
      <c r="P381" s="121" t="s">
        <v>26</v>
      </c>
      <c r="Q381" s="7">
        <v>0</v>
      </c>
      <c r="R381" s="7">
        <v>0</v>
      </c>
      <c r="S381" s="47"/>
      <c r="T381" s="38">
        <v>0</v>
      </c>
      <c r="U381" s="36">
        <v>0</v>
      </c>
      <c r="V381" s="56" t="s">
        <v>26</v>
      </c>
      <c r="W381" s="7">
        <v>0</v>
      </c>
      <c r="X381" s="7">
        <v>0</v>
      </c>
      <c r="Y381" s="46"/>
      <c r="Z381" s="46"/>
      <c r="AA381" s="46"/>
      <c r="AB381" s="46"/>
      <c r="AC381" s="46"/>
      <c r="AD381" s="46"/>
      <c r="AE381" s="46"/>
      <c r="AF381" s="46"/>
      <c r="AG381" s="46"/>
      <c r="AH381" s="46"/>
      <c r="AI381" s="46"/>
      <c r="AJ381" s="46"/>
      <c r="AK381" s="46"/>
      <c r="AL381" s="7">
        <f t="shared" si="58"/>
        <v>0</v>
      </c>
      <c r="AM381" s="7">
        <f t="shared" si="59"/>
        <v>0</v>
      </c>
      <c r="AN381" s="18" t="e">
        <f t="shared" si="60"/>
        <v>#DIV/0!</v>
      </c>
      <c r="AO381" s="18" t="e">
        <f t="shared" si="61"/>
        <v>#DIV/0!</v>
      </c>
      <c r="AP381" s="7" t="s">
        <v>2095</v>
      </c>
    </row>
    <row r="382" spans="1:42" ht="15.75" hidden="1" customHeight="1" x14ac:dyDescent="0.25">
      <c r="A382" s="7">
        <v>404</v>
      </c>
      <c r="B382" s="7" t="s">
        <v>689</v>
      </c>
      <c r="C382" s="7" t="s">
        <v>695</v>
      </c>
      <c r="D382" s="7" t="s">
        <v>16</v>
      </c>
      <c r="E382" s="108" t="s">
        <v>700</v>
      </c>
      <c r="F382" s="8">
        <v>1</v>
      </c>
      <c r="G382" s="7" t="s">
        <v>18</v>
      </c>
      <c r="H382" s="9">
        <v>0</v>
      </c>
      <c r="I382" s="9">
        <v>0</v>
      </c>
      <c r="J382" s="56" t="s">
        <v>26</v>
      </c>
      <c r="K382" s="7">
        <v>1</v>
      </c>
      <c r="L382" s="7">
        <v>1</v>
      </c>
      <c r="M382" s="57" t="s">
        <v>1248</v>
      </c>
      <c r="N382" s="9">
        <v>0</v>
      </c>
      <c r="O382" s="9">
        <v>0</v>
      </c>
      <c r="P382" s="121" t="s">
        <v>26</v>
      </c>
      <c r="Q382" s="7">
        <v>2</v>
      </c>
      <c r="R382" s="7">
        <v>2</v>
      </c>
      <c r="S382" s="53" t="s">
        <v>1584</v>
      </c>
      <c r="T382" s="38">
        <v>0</v>
      </c>
      <c r="U382" s="36">
        <v>0</v>
      </c>
      <c r="V382" s="56" t="s">
        <v>26</v>
      </c>
      <c r="W382" s="7">
        <v>2</v>
      </c>
      <c r="X382" s="7">
        <v>2</v>
      </c>
      <c r="Y382" s="46"/>
      <c r="Z382" s="46"/>
      <c r="AA382" s="46"/>
      <c r="AB382" s="46"/>
      <c r="AC382" s="46"/>
      <c r="AD382" s="46"/>
      <c r="AE382" s="46"/>
      <c r="AF382" s="46"/>
      <c r="AG382" s="46"/>
      <c r="AH382" s="46"/>
      <c r="AI382" s="46"/>
      <c r="AJ382" s="46"/>
      <c r="AK382" s="46"/>
      <c r="AL382" s="7">
        <f t="shared" si="58"/>
        <v>5</v>
      </c>
      <c r="AM382" s="7">
        <f t="shared" si="59"/>
        <v>5</v>
      </c>
      <c r="AN382" s="18">
        <f t="shared" si="60"/>
        <v>1</v>
      </c>
      <c r="AO382" s="18">
        <f t="shared" si="61"/>
        <v>1</v>
      </c>
      <c r="AP382" s="7" t="s">
        <v>2096</v>
      </c>
    </row>
    <row r="383" spans="1:42" ht="15.75" hidden="1" customHeight="1" x14ac:dyDescent="0.25">
      <c r="A383" s="7">
        <v>405</v>
      </c>
      <c r="B383" s="7" t="s">
        <v>689</v>
      </c>
      <c r="C383" s="7" t="s">
        <v>695</v>
      </c>
      <c r="D383" s="7" t="s">
        <v>16</v>
      </c>
      <c r="E383" s="108" t="s">
        <v>701</v>
      </c>
      <c r="F383" s="8">
        <v>1</v>
      </c>
      <c r="G383" s="7" t="s">
        <v>18</v>
      </c>
      <c r="H383" s="7">
        <v>39</v>
      </c>
      <c r="I383" s="7">
        <v>39</v>
      </c>
      <c r="J383" s="115" t="s">
        <v>1221</v>
      </c>
      <c r="K383" s="7">
        <v>1</v>
      </c>
      <c r="L383" s="7">
        <v>1</v>
      </c>
      <c r="M383" s="117" t="s">
        <v>1249</v>
      </c>
      <c r="N383" s="7">
        <v>4</v>
      </c>
      <c r="O383" s="7">
        <v>4</v>
      </c>
      <c r="P383" s="120" t="s">
        <v>1433</v>
      </c>
      <c r="Q383" s="7">
        <v>1</v>
      </c>
      <c r="R383" s="7">
        <v>1</v>
      </c>
      <c r="S383" s="53" t="s">
        <v>1585</v>
      </c>
      <c r="T383" s="98">
        <v>2</v>
      </c>
      <c r="U383" s="7">
        <v>2</v>
      </c>
      <c r="V383" s="46" t="s">
        <v>1585</v>
      </c>
      <c r="W383" s="7">
        <v>2</v>
      </c>
      <c r="X383" s="7">
        <v>2</v>
      </c>
      <c r="Y383" s="46"/>
      <c r="Z383" s="46"/>
      <c r="AA383" s="46"/>
      <c r="AB383" s="46"/>
      <c r="AC383" s="46"/>
      <c r="AD383" s="46"/>
      <c r="AE383" s="46"/>
      <c r="AF383" s="46"/>
      <c r="AG383" s="46"/>
      <c r="AH383" s="46"/>
      <c r="AI383" s="46"/>
      <c r="AJ383" s="46"/>
      <c r="AK383" s="46"/>
      <c r="AL383" s="7">
        <f t="shared" si="58"/>
        <v>49</v>
      </c>
      <c r="AM383" s="7">
        <f t="shared" si="59"/>
        <v>49</v>
      </c>
      <c r="AN383" s="18">
        <f t="shared" si="60"/>
        <v>1</v>
      </c>
      <c r="AO383" s="18">
        <f t="shared" si="61"/>
        <v>1</v>
      </c>
      <c r="AP383" s="7" t="s">
        <v>2096</v>
      </c>
    </row>
    <row r="384" spans="1:42" ht="15.75" hidden="1" customHeight="1" x14ac:dyDescent="0.25">
      <c r="A384" s="7">
        <v>406</v>
      </c>
      <c r="B384" s="7" t="s">
        <v>689</v>
      </c>
      <c r="C384" s="7" t="s">
        <v>695</v>
      </c>
      <c r="D384" s="7" t="s">
        <v>16</v>
      </c>
      <c r="E384" s="108" t="s">
        <v>702</v>
      </c>
      <c r="F384" s="8">
        <v>1</v>
      </c>
      <c r="G384" s="7" t="s">
        <v>18</v>
      </c>
      <c r="H384" s="7">
        <v>1</v>
      </c>
      <c r="I384" s="7">
        <v>1</v>
      </c>
      <c r="J384" s="115" t="s">
        <v>1222</v>
      </c>
      <c r="K384" s="7">
        <v>1</v>
      </c>
      <c r="L384" s="7">
        <v>1</v>
      </c>
      <c r="M384" s="117" t="s">
        <v>1250</v>
      </c>
      <c r="N384" s="7">
        <v>0</v>
      </c>
      <c r="O384" s="7">
        <v>0</v>
      </c>
      <c r="P384" s="120"/>
      <c r="Q384" s="7">
        <v>0</v>
      </c>
      <c r="R384" s="7">
        <v>0</v>
      </c>
      <c r="S384" s="47"/>
      <c r="T384" s="98">
        <v>1</v>
      </c>
      <c r="U384" s="7">
        <v>1</v>
      </c>
      <c r="V384" s="46" t="s">
        <v>1862</v>
      </c>
      <c r="W384" s="7">
        <v>1</v>
      </c>
      <c r="X384" s="7">
        <v>1</v>
      </c>
      <c r="Y384" s="46"/>
      <c r="Z384" s="46"/>
      <c r="AA384" s="46"/>
      <c r="AB384" s="46"/>
      <c r="AC384" s="46"/>
      <c r="AD384" s="46"/>
      <c r="AE384" s="46"/>
      <c r="AF384" s="46"/>
      <c r="AG384" s="46"/>
      <c r="AH384" s="46"/>
      <c r="AI384" s="46"/>
      <c r="AJ384" s="46"/>
      <c r="AK384" s="46"/>
      <c r="AL384" s="7">
        <f t="shared" si="58"/>
        <v>4</v>
      </c>
      <c r="AM384" s="7">
        <f t="shared" si="59"/>
        <v>4</v>
      </c>
      <c r="AN384" s="18">
        <f t="shared" si="60"/>
        <v>1</v>
      </c>
      <c r="AO384" s="18">
        <f t="shared" si="61"/>
        <v>1</v>
      </c>
      <c r="AP384" s="7" t="s">
        <v>2096</v>
      </c>
    </row>
    <row r="385" spans="1:42" ht="15.75" hidden="1" customHeight="1" x14ac:dyDescent="0.25">
      <c r="A385" s="7">
        <v>407</v>
      </c>
      <c r="B385" s="7" t="s">
        <v>689</v>
      </c>
      <c r="C385" s="7" t="s">
        <v>695</v>
      </c>
      <c r="D385" s="7" t="s">
        <v>16</v>
      </c>
      <c r="E385" s="46" t="s">
        <v>703</v>
      </c>
      <c r="F385" s="7">
        <v>1</v>
      </c>
      <c r="G385" s="7" t="s">
        <v>704</v>
      </c>
      <c r="H385" s="9">
        <v>0</v>
      </c>
      <c r="I385" s="10">
        <v>0</v>
      </c>
      <c r="J385" s="56" t="s">
        <v>26</v>
      </c>
      <c r="K385" s="10">
        <v>0</v>
      </c>
      <c r="L385" s="10">
        <v>0</v>
      </c>
      <c r="M385" s="56" t="s">
        <v>26</v>
      </c>
      <c r="N385" s="10">
        <v>0</v>
      </c>
      <c r="O385" s="10">
        <v>0</v>
      </c>
      <c r="P385" s="56" t="s">
        <v>26</v>
      </c>
      <c r="Q385" s="10">
        <v>0</v>
      </c>
      <c r="R385" s="10">
        <v>0</v>
      </c>
      <c r="S385" s="56" t="s">
        <v>26</v>
      </c>
      <c r="T385" s="38">
        <v>0</v>
      </c>
      <c r="U385" s="36">
        <v>0</v>
      </c>
      <c r="V385" s="56" t="s">
        <v>26</v>
      </c>
      <c r="W385" s="9">
        <v>0</v>
      </c>
      <c r="X385" s="9">
        <v>0</v>
      </c>
      <c r="Y385" s="121" t="s">
        <v>26</v>
      </c>
      <c r="Z385" s="46"/>
      <c r="AA385" s="46"/>
      <c r="AB385" s="46"/>
      <c r="AC385" s="46"/>
      <c r="AD385" s="46"/>
      <c r="AE385" s="46"/>
      <c r="AF385" s="46"/>
      <c r="AG385" s="46"/>
      <c r="AH385" s="46"/>
      <c r="AI385" s="46"/>
      <c r="AJ385" s="46"/>
      <c r="AK385" s="46"/>
      <c r="AL385" s="7">
        <f t="shared" si="58"/>
        <v>0</v>
      </c>
      <c r="AM385" s="7">
        <f t="shared" si="59"/>
        <v>0</v>
      </c>
      <c r="AN385" s="18" t="e">
        <f>+AL385/AM385</f>
        <v>#DIV/0!</v>
      </c>
      <c r="AO385" s="18">
        <f>+AL385/F385</f>
        <v>0</v>
      </c>
      <c r="AP385" s="7" t="s">
        <v>2094</v>
      </c>
    </row>
    <row r="386" spans="1:42" ht="15.75" hidden="1" customHeight="1" x14ac:dyDescent="0.25">
      <c r="A386" s="7">
        <v>408</v>
      </c>
      <c r="B386" s="7" t="s">
        <v>689</v>
      </c>
      <c r="C386" s="7" t="s">
        <v>695</v>
      </c>
      <c r="D386" s="7" t="s">
        <v>16</v>
      </c>
      <c r="E386" s="46" t="s">
        <v>705</v>
      </c>
      <c r="F386" s="7">
        <v>1</v>
      </c>
      <c r="G386" s="7" t="s">
        <v>298</v>
      </c>
      <c r="H386" s="9">
        <v>0</v>
      </c>
      <c r="I386" s="10">
        <v>0</v>
      </c>
      <c r="J386" s="56" t="s">
        <v>26</v>
      </c>
      <c r="K386" s="10">
        <v>0</v>
      </c>
      <c r="L386" s="10">
        <v>0</v>
      </c>
      <c r="M386" s="56" t="s">
        <v>26</v>
      </c>
      <c r="N386" s="10">
        <v>0</v>
      </c>
      <c r="O386" s="10">
        <v>0</v>
      </c>
      <c r="P386" s="56" t="s">
        <v>26</v>
      </c>
      <c r="Q386" s="10">
        <v>0</v>
      </c>
      <c r="R386" s="10">
        <v>0</v>
      </c>
      <c r="S386" s="56" t="s">
        <v>26</v>
      </c>
      <c r="T386" s="38">
        <v>0</v>
      </c>
      <c r="U386" s="36">
        <v>0</v>
      </c>
      <c r="V386" s="56" t="s">
        <v>26</v>
      </c>
      <c r="W386" s="9">
        <v>0</v>
      </c>
      <c r="X386" s="9">
        <v>0</v>
      </c>
      <c r="Y386" s="121" t="s">
        <v>26</v>
      </c>
      <c r="Z386" s="46"/>
      <c r="AA386" s="46"/>
      <c r="AB386" s="46"/>
      <c r="AC386" s="46"/>
      <c r="AD386" s="46"/>
      <c r="AE386" s="46"/>
      <c r="AF386" s="46"/>
      <c r="AG386" s="46"/>
      <c r="AH386" s="46"/>
      <c r="AI386" s="46"/>
      <c r="AJ386" s="46"/>
      <c r="AK386" s="46"/>
      <c r="AL386" s="7">
        <f t="shared" si="58"/>
        <v>0</v>
      </c>
      <c r="AM386" s="7">
        <f t="shared" si="59"/>
        <v>0</v>
      </c>
      <c r="AN386" s="18" t="e">
        <f>+AL386/AM386</f>
        <v>#DIV/0!</v>
      </c>
      <c r="AO386" s="18">
        <f>+AL386/F386</f>
        <v>0</v>
      </c>
      <c r="AP386" s="7" t="s">
        <v>2094</v>
      </c>
    </row>
    <row r="387" spans="1:42" ht="15.75" hidden="1" customHeight="1" x14ac:dyDescent="0.25">
      <c r="A387" s="7">
        <v>409</v>
      </c>
      <c r="B387" s="7" t="s">
        <v>689</v>
      </c>
      <c r="C387" s="7" t="s">
        <v>706</v>
      </c>
      <c r="D387" s="7" t="s">
        <v>16</v>
      </c>
      <c r="E387" s="108" t="s">
        <v>707</v>
      </c>
      <c r="F387" s="8">
        <v>1</v>
      </c>
      <c r="G387" s="7" t="s">
        <v>18</v>
      </c>
      <c r="H387" s="7">
        <v>323</v>
      </c>
      <c r="I387" s="7">
        <v>323</v>
      </c>
      <c r="J387" s="115" t="s">
        <v>1223</v>
      </c>
      <c r="K387" s="7">
        <v>271</v>
      </c>
      <c r="L387" s="7">
        <v>271</v>
      </c>
      <c r="M387" s="117" t="s">
        <v>1240</v>
      </c>
      <c r="N387" s="7">
        <v>276</v>
      </c>
      <c r="O387" s="7">
        <v>276</v>
      </c>
      <c r="P387" s="120" t="s">
        <v>1434</v>
      </c>
      <c r="Q387" s="7">
        <v>311</v>
      </c>
      <c r="R387" s="7">
        <v>311</v>
      </c>
      <c r="S387" s="53" t="s">
        <v>1586</v>
      </c>
      <c r="T387" s="98">
        <v>285</v>
      </c>
      <c r="U387" s="7">
        <v>285</v>
      </c>
      <c r="V387" s="46" t="s">
        <v>1863</v>
      </c>
      <c r="W387" s="7">
        <v>326</v>
      </c>
      <c r="X387" s="7">
        <v>326</v>
      </c>
      <c r="Y387" s="185" t="s">
        <v>1434</v>
      </c>
      <c r="Z387" s="115"/>
      <c r="AA387" s="115"/>
      <c r="AB387" s="115"/>
      <c r="AC387" s="115"/>
      <c r="AD387" s="115"/>
      <c r="AE387" s="115"/>
      <c r="AF387" s="115"/>
      <c r="AG387" s="115"/>
      <c r="AH387" s="115"/>
      <c r="AI387" s="115"/>
      <c r="AJ387" s="115"/>
      <c r="AK387" s="115"/>
      <c r="AL387" s="7">
        <f t="shared" si="58"/>
        <v>1792</v>
      </c>
      <c r="AM387" s="7">
        <f t="shared" si="59"/>
        <v>1792</v>
      </c>
      <c r="AN387" s="18">
        <f>AL387/AM387</f>
        <v>1</v>
      </c>
      <c r="AO387" s="18">
        <f>+AN387/F387</f>
        <v>1</v>
      </c>
      <c r="AP387" s="7" t="s">
        <v>2096</v>
      </c>
    </row>
    <row r="388" spans="1:42" ht="15.75" hidden="1" customHeight="1" x14ac:dyDescent="0.25">
      <c r="A388" s="7">
        <v>410</v>
      </c>
      <c r="B388" s="7" t="s">
        <v>689</v>
      </c>
      <c r="C388" s="7" t="s">
        <v>706</v>
      </c>
      <c r="D388" s="7" t="s">
        <v>16</v>
      </c>
      <c r="E388" s="108" t="s">
        <v>708</v>
      </c>
      <c r="F388" s="7">
        <v>12</v>
      </c>
      <c r="G388" s="7" t="s">
        <v>54</v>
      </c>
      <c r="H388" s="7">
        <v>1</v>
      </c>
      <c r="I388" s="10">
        <v>1</v>
      </c>
      <c r="J388" s="115" t="s">
        <v>1224</v>
      </c>
      <c r="K388" s="7">
        <v>1</v>
      </c>
      <c r="L388" s="10">
        <v>1</v>
      </c>
      <c r="M388" s="57" t="s">
        <v>1241</v>
      </c>
      <c r="N388" s="7">
        <v>1</v>
      </c>
      <c r="O388" s="9">
        <v>1</v>
      </c>
      <c r="P388" s="120" t="s">
        <v>1435</v>
      </c>
      <c r="Q388" s="7">
        <v>1</v>
      </c>
      <c r="R388" s="7">
        <v>1</v>
      </c>
      <c r="S388" s="133" t="s">
        <v>1587</v>
      </c>
      <c r="T388" s="98">
        <v>1</v>
      </c>
      <c r="U388" s="7">
        <v>1</v>
      </c>
      <c r="V388" s="46" t="s">
        <v>1864</v>
      </c>
      <c r="W388" s="7">
        <v>1</v>
      </c>
      <c r="X388" s="7">
        <v>1</v>
      </c>
      <c r="Y388" s="185" t="s">
        <v>1435</v>
      </c>
      <c r="Z388" s="115"/>
      <c r="AA388" s="115"/>
      <c r="AB388" s="115"/>
      <c r="AC388" s="115"/>
      <c r="AD388" s="115"/>
      <c r="AE388" s="115"/>
      <c r="AF388" s="115"/>
      <c r="AG388" s="115"/>
      <c r="AH388" s="115"/>
      <c r="AI388" s="115"/>
      <c r="AJ388" s="115"/>
      <c r="AK388" s="115"/>
      <c r="AL388" s="7">
        <f t="shared" si="58"/>
        <v>6</v>
      </c>
      <c r="AM388" s="7">
        <f t="shared" si="59"/>
        <v>6</v>
      </c>
      <c r="AN388" s="18">
        <f>+AL388/AM388</f>
        <v>1</v>
      </c>
      <c r="AO388" s="18">
        <f>+AL388/F388</f>
        <v>0.5</v>
      </c>
      <c r="AP388" s="7" t="s">
        <v>2096</v>
      </c>
    </row>
    <row r="389" spans="1:42" ht="15.75" hidden="1" customHeight="1" x14ac:dyDescent="0.25">
      <c r="A389" s="7">
        <v>411</v>
      </c>
      <c r="B389" s="7" t="s">
        <v>689</v>
      </c>
      <c r="C389" s="7" t="s">
        <v>706</v>
      </c>
      <c r="D389" s="7" t="s">
        <v>16</v>
      </c>
      <c r="E389" s="108" t="s">
        <v>709</v>
      </c>
      <c r="F389" s="8">
        <v>1</v>
      </c>
      <c r="G389" s="7" t="s">
        <v>18</v>
      </c>
      <c r="H389" s="7">
        <v>21</v>
      </c>
      <c r="I389" s="7">
        <v>23</v>
      </c>
      <c r="J389" s="115" t="s">
        <v>1225</v>
      </c>
      <c r="K389" s="7">
        <v>24</v>
      </c>
      <c r="L389" s="7">
        <v>26</v>
      </c>
      <c r="M389" s="117" t="s">
        <v>1242</v>
      </c>
      <c r="N389" s="7">
        <v>22</v>
      </c>
      <c r="O389" s="7">
        <v>23</v>
      </c>
      <c r="P389" s="120" t="s">
        <v>1436</v>
      </c>
      <c r="Q389" s="7">
        <v>37</v>
      </c>
      <c r="R389" s="7">
        <v>40</v>
      </c>
      <c r="S389" s="53" t="s">
        <v>1588</v>
      </c>
      <c r="T389" s="98">
        <v>40</v>
      </c>
      <c r="U389" s="7">
        <v>40</v>
      </c>
      <c r="V389" s="46" t="s">
        <v>1865</v>
      </c>
      <c r="W389" s="7">
        <v>37</v>
      </c>
      <c r="X389" s="7">
        <v>39</v>
      </c>
      <c r="Y389" s="185" t="s">
        <v>1436</v>
      </c>
      <c r="Z389" s="115"/>
      <c r="AA389" s="115"/>
      <c r="AB389" s="115"/>
      <c r="AC389" s="115"/>
      <c r="AD389" s="115"/>
      <c r="AE389" s="115"/>
      <c r="AF389" s="115"/>
      <c r="AG389" s="115"/>
      <c r="AH389" s="115"/>
      <c r="AI389" s="115"/>
      <c r="AJ389" s="115"/>
      <c r="AK389" s="115"/>
      <c r="AL389" s="7">
        <f t="shared" si="58"/>
        <v>181</v>
      </c>
      <c r="AM389" s="7">
        <f t="shared" si="59"/>
        <v>191</v>
      </c>
      <c r="AN389" s="18">
        <f>AL389/AM389</f>
        <v>0.94764397905759157</v>
      </c>
      <c r="AO389" s="18">
        <f>+AN389/F389</f>
        <v>0.94764397905759157</v>
      </c>
      <c r="AP389" s="7" t="s">
        <v>2096</v>
      </c>
    </row>
    <row r="390" spans="1:42" ht="15.75" hidden="1" customHeight="1" x14ac:dyDescent="0.25">
      <c r="A390" s="7">
        <v>412</v>
      </c>
      <c r="B390" s="7" t="s">
        <v>689</v>
      </c>
      <c r="C390" s="7" t="s">
        <v>706</v>
      </c>
      <c r="D390" s="7" t="s">
        <v>16</v>
      </c>
      <c r="E390" s="46" t="s">
        <v>710</v>
      </c>
      <c r="F390" s="7">
        <v>4</v>
      </c>
      <c r="G390" s="7" t="s">
        <v>70</v>
      </c>
      <c r="H390" s="9">
        <v>0</v>
      </c>
      <c r="I390" s="10">
        <v>0</v>
      </c>
      <c r="J390" s="56" t="s">
        <v>26</v>
      </c>
      <c r="K390" s="10">
        <v>0</v>
      </c>
      <c r="L390" s="10">
        <v>0</v>
      </c>
      <c r="M390" s="56" t="s">
        <v>1106</v>
      </c>
      <c r="N390" s="7">
        <v>1</v>
      </c>
      <c r="O390" s="9">
        <v>1</v>
      </c>
      <c r="P390" s="120" t="s">
        <v>1437</v>
      </c>
      <c r="Q390" s="10">
        <v>0</v>
      </c>
      <c r="R390" s="10">
        <v>0</v>
      </c>
      <c r="S390" s="56" t="s">
        <v>26</v>
      </c>
      <c r="T390" s="38">
        <v>0</v>
      </c>
      <c r="U390" s="36">
        <v>0</v>
      </c>
      <c r="V390" s="56" t="s">
        <v>26</v>
      </c>
      <c r="W390" s="7">
        <v>1</v>
      </c>
      <c r="X390" s="7">
        <v>1</v>
      </c>
      <c r="Y390" s="185" t="s">
        <v>1437</v>
      </c>
      <c r="Z390" s="115"/>
      <c r="AA390" s="115"/>
      <c r="AB390" s="115"/>
      <c r="AC390" s="115"/>
      <c r="AD390" s="115"/>
      <c r="AE390" s="115"/>
      <c r="AF390" s="115"/>
      <c r="AG390" s="115"/>
      <c r="AH390" s="115"/>
      <c r="AI390" s="115"/>
      <c r="AJ390" s="115"/>
      <c r="AK390" s="115"/>
      <c r="AL390" s="7">
        <f t="shared" si="58"/>
        <v>2</v>
      </c>
      <c r="AM390" s="7">
        <f t="shared" si="59"/>
        <v>2</v>
      </c>
      <c r="AN390" s="18">
        <f t="shared" ref="AN390:AN397" si="62">+AL390/AM390</f>
        <v>1</v>
      </c>
      <c r="AO390" s="18">
        <f>+AL390/F390</f>
        <v>0.5</v>
      </c>
      <c r="AP390" s="7" t="s">
        <v>2096</v>
      </c>
    </row>
    <row r="391" spans="1:42" ht="15.75" hidden="1" customHeight="1" x14ac:dyDescent="0.25">
      <c r="A391" s="7">
        <v>413</v>
      </c>
      <c r="B391" s="7" t="s">
        <v>689</v>
      </c>
      <c r="C391" s="7" t="s">
        <v>706</v>
      </c>
      <c r="D391" s="7" t="s">
        <v>16</v>
      </c>
      <c r="E391" s="46" t="s">
        <v>711</v>
      </c>
      <c r="F391" s="7">
        <v>4</v>
      </c>
      <c r="G391" s="7" t="s">
        <v>692</v>
      </c>
      <c r="H391" s="9">
        <v>0</v>
      </c>
      <c r="I391" s="10">
        <v>0</v>
      </c>
      <c r="J391" s="56" t="s">
        <v>26</v>
      </c>
      <c r="K391" s="10">
        <v>0</v>
      </c>
      <c r="L391" s="10">
        <v>0</v>
      </c>
      <c r="M391" s="56" t="s">
        <v>1106</v>
      </c>
      <c r="N391" s="7">
        <v>1</v>
      </c>
      <c r="O391" s="9">
        <v>1</v>
      </c>
      <c r="P391" s="120" t="s">
        <v>1438</v>
      </c>
      <c r="Q391" s="10">
        <v>0</v>
      </c>
      <c r="R391" s="10">
        <v>0</v>
      </c>
      <c r="S391" s="56" t="s">
        <v>26</v>
      </c>
      <c r="T391" s="38">
        <v>0</v>
      </c>
      <c r="U391" s="36">
        <v>0</v>
      </c>
      <c r="V391" s="56" t="s">
        <v>26</v>
      </c>
      <c r="W391" s="7">
        <v>1</v>
      </c>
      <c r="X391" s="7">
        <v>1</v>
      </c>
      <c r="Y391" s="185" t="s">
        <v>1438</v>
      </c>
      <c r="Z391" s="115"/>
      <c r="AA391" s="115"/>
      <c r="AB391" s="115"/>
      <c r="AC391" s="115"/>
      <c r="AD391" s="115"/>
      <c r="AE391" s="115"/>
      <c r="AF391" s="115"/>
      <c r="AG391" s="115"/>
      <c r="AH391" s="115"/>
      <c r="AI391" s="115"/>
      <c r="AJ391" s="115"/>
      <c r="AK391" s="115"/>
      <c r="AL391" s="7">
        <f t="shared" si="58"/>
        <v>2</v>
      </c>
      <c r="AM391" s="7">
        <f t="shared" si="59"/>
        <v>2</v>
      </c>
      <c r="AN391" s="18">
        <f t="shared" si="62"/>
        <v>1</v>
      </c>
      <c r="AO391" s="18">
        <f>+AL391/F391</f>
        <v>0.5</v>
      </c>
      <c r="AP391" s="7" t="s">
        <v>2096</v>
      </c>
    </row>
    <row r="392" spans="1:42" ht="15.75" hidden="1" customHeight="1" x14ac:dyDescent="0.25">
      <c r="A392" s="7">
        <v>414</v>
      </c>
      <c r="B392" s="7" t="s">
        <v>689</v>
      </c>
      <c r="C392" s="7" t="s">
        <v>706</v>
      </c>
      <c r="D392" s="7" t="s">
        <v>16</v>
      </c>
      <c r="E392" s="108" t="s">
        <v>712</v>
      </c>
      <c r="F392" s="7">
        <v>12</v>
      </c>
      <c r="G392" s="7" t="s">
        <v>713</v>
      </c>
      <c r="H392" s="7">
        <v>1</v>
      </c>
      <c r="I392" s="10">
        <v>1</v>
      </c>
      <c r="J392" s="115" t="s">
        <v>1226</v>
      </c>
      <c r="K392" s="7">
        <v>1</v>
      </c>
      <c r="L392" s="10">
        <v>1</v>
      </c>
      <c r="M392" s="57" t="s">
        <v>1243</v>
      </c>
      <c r="N392" s="7">
        <v>1</v>
      </c>
      <c r="O392" s="9">
        <v>1</v>
      </c>
      <c r="P392" s="120" t="s">
        <v>1439</v>
      </c>
      <c r="Q392" s="7">
        <v>1</v>
      </c>
      <c r="R392" s="7">
        <v>1</v>
      </c>
      <c r="S392" s="53" t="s">
        <v>1589</v>
      </c>
      <c r="T392" s="98">
        <v>1</v>
      </c>
      <c r="U392" s="7">
        <v>1</v>
      </c>
      <c r="V392" s="46" t="s">
        <v>1866</v>
      </c>
      <c r="W392" s="7">
        <v>1</v>
      </c>
      <c r="X392" s="7">
        <v>1</v>
      </c>
      <c r="Y392" s="185" t="s">
        <v>1439</v>
      </c>
      <c r="Z392" s="115"/>
      <c r="AA392" s="115"/>
      <c r="AB392" s="115"/>
      <c r="AC392" s="115"/>
      <c r="AD392" s="115"/>
      <c r="AE392" s="115"/>
      <c r="AF392" s="115"/>
      <c r="AG392" s="115"/>
      <c r="AH392" s="115"/>
      <c r="AI392" s="115"/>
      <c r="AJ392" s="115"/>
      <c r="AK392" s="115"/>
      <c r="AL392" s="7">
        <f t="shared" si="58"/>
        <v>6</v>
      </c>
      <c r="AM392" s="7">
        <f t="shared" si="59"/>
        <v>6</v>
      </c>
      <c r="AN392" s="18">
        <f t="shared" si="62"/>
        <v>1</v>
      </c>
      <c r="AO392" s="18">
        <f>+AL392/F392</f>
        <v>0.5</v>
      </c>
      <c r="AP392" s="7" t="s">
        <v>2096</v>
      </c>
    </row>
    <row r="393" spans="1:42" ht="15.75" hidden="1" customHeight="1" x14ac:dyDescent="0.25">
      <c r="A393" s="7">
        <v>415</v>
      </c>
      <c r="B393" s="7" t="s">
        <v>689</v>
      </c>
      <c r="C393" s="7" t="s">
        <v>706</v>
      </c>
      <c r="D393" s="7" t="s">
        <v>16</v>
      </c>
      <c r="E393" s="46" t="s">
        <v>714</v>
      </c>
      <c r="F393" s="7">
        <v>3</v>
      </c>
      <c r="G393" s="7" t="s">
        <v>658</v>
      </c>
      <c r="H393" s="9">
        <v>0</v>
      </c>
      <c r="I393" s="10">
        <v>0</v>
      </c>
      <c r="J393" s="56" t="s">
        <v>26</v>
      </c>
      <c r="K393" s="10">
        <v>0</v>
      </c>
      <c r="L393" s="10">
        <v>0</v>
      </c>
      <c r="M393" s="56" t="s">
        <v>1106</v>
      </c>
      <c r="N393" s="10">
        <v>0</v>
      </c>
      <c r="O393" s="10">
        <v>0</v>
      </c>
      <c r="P393" s="56" t="s">
        <v>26</v>
      </c>
      <c r="Q393" s="10">
        <v>0</v>
      </c>
      <c r="R393" s="10">
        <v>0</v>
      </c>
      <c r="S393" s="56" t="s">
        <v>26</v>
      </c>
      <c r="T393" s="38">
        <v>0</v>
      </c>
      <c r="U393" s="36">
        <v>0</v>
      </c>
      <c r="V393" s="56" t="s">
        <v>26</v>
      </c>
      <c r="W393" s="7">
        <v>2</v>
      </c>
      <c r="X393" s="7">
        <v>2</v>
      </c>
      <c r="Y393" s="185" t="s">
        <v>1981</v>
      </c>
      <c r="Z393" s="115"/>
      <c r="AA393" s="115"/>
      <c r="AB393" s="115"/>
      <c r="AC393" s="115"/>
      <c r="AD393" s="115"/>
      <c r="AE393" s="115"/>
      <c r="AF393" s="115"/>
      <c r="AG393" s="115"/>
      <c r="AH393" s="115"/>
      <c r="AI393" s="115"/>
      <c r="AJ393" s="115"/>
      <c r="AK393" s="115"/>
      <c r="AL393" s="7">
        <f t="shared" si="58"/>
        <v>2</v>
      </c>
      <c r="AM393" s="7">
        <f t="shared" si="59"/>
        <v>2</v>
      </c>
      <c r="AN393" s="18">
        <f t="shared" si="62"/>
        <v>1</v>
      </c>
      <c r="AO393" s="18">
        <f>+AL393/F393</f>
        <v>0.66666666666666663</v>
      </c>
      <c r="AP393" s="7" t="s">
        <v>2096</v>
      </c>
    </row>
    <row r="394" spans="1:42" ht="15.75" hidden="1" customHeight="1" x14ac:dyDescent="0.25">
      <c r="A394" s="7">
        <v>416</v>
      </c>
      <c r="B394" s="7" t="s">
        <v>689</v>
      </c>
      <c r="C394" s="7" t="s">
        <v>715</v>
      </c>
      <c r="D394" s="7" t="s">
        <v>16</v>
      </c>
      <c r="E394" s="108" t="s">
        <v>716</v>
      </c>
      <c r="F394" s="18">
        <v>1</v>
      </c>
      <c r="G394" s="23" t="s">
        <v>717</v>
      </c>
      <c r="H394" s="10">
        <v>280</v>
      </c>
      <c r="I394" s="10">
        <v>280</v>
      </c>
      <c r="J394" s="59" t="s">
        <v>1238</v>
      </c>
      <c r="K394" s="7">
        <v>0</v>
      </c>
      <c r="L394" s="7">
        <v>0</v>
      </c>
      <c r="M394" s="117"/>
      <c r="N394" s="10">
        <v>0</v>
      </c>
      <c r="O394" s="10">
        <v>0</v>
      </c>
      <c r="P394" s="50" t="s">
        <v>26</v>
      </c>
      <c r="Q394" s="10">
        <v>0</v>
      </c>
      <c r="R394" s="10">
        <v>0</v>
      </c>
      <c r="S394" s="50" t="s">
        <v>26</v>
      </c>
      <c r="T394" s="38">
        <v>0</v>
      </c>
      <c r="U394" s="36">
        <v>0</v>
      </c>
      <c r="V394" s="56" t="s">
        <v>26</v>
      </c>
      <c r="W394" s="7">
        <v>0</v>
      </c>
      <c r="X394" s="7">
        <v>0</v>
      </c>
      <c r="Y394" s="121" t="s">
        <v>26</v>
      </c>
      <c r="Z394" s="46"/>
      <c r="AA394" s="46"/>
      <c r="AB394" s="46"/>
      <c r="AC394" s="46"/>
      <c r="AD394" s="46"/>
      <c r="AE394" s="46"/>
      <c r="AF394" s="46"/>
      <c r="AG394" s="46"/>
      <c r="AH394" s="46"/>
      <c r="AI394" s="46"/>
      <c r="AJ394" s="46"/>
      <c r="AK394" s="46"/>
      <c r="AL394" s="7">
        <f t="shared" si="58"/>
        <v>280</v>
      </c>
      <c r="AM394" s="7">
        <f t="shared" si="59"/>
        <v>280</v>
      </c>
      <c r="AN394" s="18">
        <f t="shared" si="62"/>
        <v>1</v>
      </c>
      <c r="AO394" s="18">
        <f>AN394/F394</f>
        <v>1</v>
      </c>
      <c r="AP394" s="7" t="s">
        <v>2096</v>
      </c>
    </row>
    <row r="395" spans="1:42" ht="15.75" hidden="1" customHeight="1" x14ac:dyDescent="0.25">
      <c r="A395" s="7">
        <v>417</v>
      </c>
      <c r="B395" s="7" t="s">
        <v>689</v>
      </c>
      <c r="C395" s="7" t="s">
        <v>715</v>
      </c>
      <c r="D395" s="7" t="s">
        <v>16</v>
      </c>
      <c r="E395" s="108" t="s">
        <v>718</v>
      </c>
      <c r="F395" s="17">
        <v>28</v>
      </c>
      <c r="G395" s="7" t="s">
        <v>719</v>
      </c>
      <c r="H395" s="7">
        <v>1</v>
      </c>
      <c r="I395" s="10">
        <v>1</v>
      </c>
      <c r="J395" s="115" t="s">
        <v>1227</v>
      </c>
      <c r="K395" s="7">
        <v>3</v>
      </c>
      <c r="L395" s="10">
        <v>2</v>
      </c>
      <c r="M395" s="57" t="s">
        <v>1251</v>
      </c>
      <c r="N395" s="7">
        <v>4</v>
      </c>
      <c r="O395" s="9">
        <v>4</v>
      </c>
      <c r="P395" s="120" t="s">
        <v>1440</v>
      </c>
      <c r="Q395" s="7">
        <v>2</v>
      </c>
      <c r="R395" s="9">
        <v>4</v>
      </c>
      <c r="S395" s="53" t="s">
        <v>1590</v>
      </c>
      <c r="T395" s="98">
        <v>3</v>
      </c>
      <c r="U395" s="9">
        <v>4</v>
      </c>
      <c r="V395" s="46" t="s">
        <v>1867</v>
      </c>
      <c r="W395" s="7">
        <v>4</v>
      </c>
      <c r="X395" s="9">
        <v>2</v>
      </c>
      <c r="Y395" s="46" t="s">
        <v>1440</v>
      </c>
      <c r="Z395" s="46"/>
      <c r="AA395" s="46"/>
      <c r="AB395" s="46"/>
      <c r="AC395" s="46"/>
      <c r="AD395" s="46"/>
      <c r="AE395" s="46"/>
      <c r="AF395" s="46"/>
      <c r="AG395" s="46"/>
      <c r="AH395" s="46"/>
      <c r="AI395" s="46"/>
      <c r="AJ395" s="46"/>
      <c r="AK395" s="46"/>
      <c r="AL395" s="7">
        <f t="shared" si="58"/>
        <v>17</v>
      </c>
      <c r="AM395" s="7">
        <f t="shared" si="59"/>
        <v>17</v>
      </c>
      <c r="AN395" s="18">
        <f t="shared" si="62"/>
        <v>1</v>
      </c>
      <c r="AO395" s="18">
        <f>+AL395/F395</f>
        <v>0.6071428571428571</v>
      </c>
      <c r="AP395" s="7" t="s">
        <v>2096</v>
      </c>
    </row>
    <row r="396" spans="1:42" ht="15.75" hidden="1" customHeight="1" x14ac:dyDescent="0.25">
      <c r="A396" s="7">
        <v>418</v>
      </c>
      <c r="B396" s="7" t="s">
        <v>689</v>
      </c>
      <c r="C396" s="7" t="s">
        <v>715</v>
      </c>
      <c r="D396" s="7" t="s">
        <v>16</v>
      </c>
      <c r="E396" s="108" t="s">
        <v>720</v>
      </c>
      <c r="F396" s="17">
        <v>3323</v>
      </c>
      <c r="G396" s="7" t="s">
        <v>721</v>
      </c>
      <c r="H396" s="9">
        <v>263</v>
      </c>
      <c r="I396" s="10">
        <v>300</v>
      </c>
      <c r="J396" s="59" t="s">
        <v>1239</v>
      </c>
      <c r="K396" s="7">
        <v>332</v>
      </c>
      <c r="L396" s="10">
        <v>420</v>
      </c>
      <c r="M396" s="117" t="s">
        <v>1252</v>
      </c>
      <c r="N396" s="7">
        <v>284</v>
      </c>
      <c r="O396" s="9">
        <v>420</v>
      </c>
      <c r="P396" s="120" t="s">
        <v>1441</v>
      </c>
      <c r="Q396" s="7">
        <v>253</v>
      </c>
      <c r="R396" s="10">
        <v>253</v>
      </c>
      <c r="S396" s="53" t="s">
        <v>1591</v>
      </c>
      <c r="T396" s="98">
        <v>260</v>
      </c>
      <c r="U396" s="9">
        <v>260</v>
      </c>
      <c r="V396" s="46" t="s">
        <v>1441</v>
      </c>
      <c r="W396" s="7">
        <v>280</v>
      </c>
      <c r="X396" s="9">
        <v>270</v>
      </c>
      <c r="Y396" s="46" t="s">
        <v>1441</v>
      </c>
      <c r="Z396" s="46"/>
      <c r="AA396" s="46"/>
      <c r="AB396" s="46"/>
      <c r="AC396" s="46"/>
      <c r="AD396" s="46"/>
      <c r="AE396" s="46"/>
      <c r="AF396" s="46"/>
      <c r="AG396" s="46"/>
      <c r="AH396" s="46"/>
      <c r="AI396" s="46"/>
      <c r="AJ396" s="46"/>
      <c r="AK396" s="46"/>
      <c r="AL396" s="7">
        <f t="shared" si="58"/>
        <v>1672</v>
      </c>
      <c r="AM396" s="7">
        <f t="shared" si="59"/>
        <v>1923</v>
      </c>
      <c r="AN396" s="18">
        <f t="shared" si="62"/>
        <v>0.86947477899115966</v>
      </c>
      <c r="AO396" s="18">
        <f>+AL396/F396</f>
        <v>0.50315979536563349</v>
      </c>
      <c r="AP396" s="7" t="s">
        <v>2096</v>
      </c>
    </row>
    <row r="397" spans="1:42" ht="15.75" hidden="1" customHeight="1" x14ac:dyDescent="0.25">
      <c r="A397" s="7">
        <v>419</v>
      </c>
      <c r="B397" s="7" t="s">
        <v>689</v>
      </c>
      <c r="C397" s="7" t="s">
        <v>715</v>
      </c>
      <c r="D397" s="7" t="s">
        <v>16</v>
      </c>
      <c r="E397" s="108" t="s">
        <v>722</v>
      </c>
      <c r="F397" s="17">
        <v>47</v>
      </c>
      <c r="G397" s="7" t="s">
        <v>723</v>
      </c>
      <c r="H397" s="7">
        <v>7</v>
      </c>
      <c r="I397" s="10">
        <v>4</v>
      </c>
      <c r="J397" s="115" t="s">
        <v>1228</v>
      </c>
      <c r="K397" s="7">
        <v>4</v>
      </c>
      <c r="L397" s="10">
        <v>10</v>
      </c>
      <c r="M397" s="117" t="s">
        <v>1253</v>
      </c>
      <c r="N397" s="7">
        <v>3</v>
      </c>
      <c r="O397" s="9">
        <v>10</v>
      </c>
      <c r="P397" s="120" t="s">
        <v>1442</v>
      </c>
      <c r="Q397" s="7">
        <v>1</v>
      </c>
      <c r="R397" s="9">
        <v>1</v>
      </c>
      <c r="S397" s="53" t="s">
        <v>1592</v>
      </c>
      <c r="T397" s="98">
        <v>3</v>
      </c>
      <c r="U397" s="9">
        <v>1</v>
      </c>
      <c r="V397" s="46" t="s">
        <v>1442</v>
      </c>
      <c r="W397" s="7">
        <v>4</v>
      </c>
      <c r="X397" s="9">
        <v>1</v>
      </c>
      <c r="Y397" s="46" t="s">
        <v>1982</v>
      </c>
      <c r="Z397" s="46"/>
      <c r="AA397" s="46"/>
      <c r="AB397" s="46"/>
      <c r="AC397" s="46"/>
      <c r="AD397" s="46"/>
      <c r="AE397" s="46"/>
      <c r="AF397" s="46"/>
      <c r="AG397" s="46"/>
      <c r="AH397" s="46"/>
      <c r="AI397" s="46"/>
      <c r="AJ397" s="46"/>
      <c r="AK397" s="46"/>
      <c r="AL397" s="7">
        <f t="shared" si="58"/>
        <v>22</v>
      </c>
      <c r="AM397" s="7">
        <f t="shared" si="59"/>
        <v>27</v>
      </c>
      <c r="AN397" s="18">
        <f t="shared" si="62"/>
        <v>0.81481481481481477</v>
      </c>
      <c r="AO397" s="18">
        <f>+AL397/F397</f>
        <v>0.46808510638297873</v>
      </c>
      <c r="AP397" s="7" t="s">
        <v>2096</v>
      </c>
    </row>
    <row r="398" spans="1:42" ht="15.75" hidden="1" customHeight="1" x14ac:dyDescent="0.25">
      <c r="A398" s="7">
        <v>420</v>
      </c>
      <c r="B398" s="7" t="s">
        <v>689</v>
      </c>
      <c r="C398" s="7" t="s">
        <v>715</v>
      </c>
      <c r="D398" s="7" t="s">
        <v>16</v>
      </c>
      <c r="E398" s="108" t="s">
        <v>724</v>
      </c>
      <c r="F398" s="18">
        <v>1</v>
      </c>
      <c r="G398" s="18" t="s">
        <v>18</v>
      </c>
      <c r="H398" s="7">
        <v>15</v>
      </c>
      <c r="I398" s="7">
        <v>15</v>
      </c>
      <c r="J398" s="115" t="s">
        <v>1229</v>
      </c>
      <c r="K398" s="7">
        <v>17</v>
      </c>
      <c r="L398" s="7">
        <v>17</v>
      </c>
      <c r="M398" s="117" t="s">
        <v>1229</v>
      </c>
      <c r="N398" s="7">
        <v>11</v>
      </c>
      <c r="O398" s="7">
        <v>11</v>
      </c>
      <c r="P398" s="120" t="s">
        <v>1443</v>
      </c>
      <c r="Q398" s="7">
        <v>8</v>
      </c>
      <c r="R398" s="7">
        <v>8</v>
      </c>
      <c r="S398" s="125" t="s">
        <v>1593</v>
      </c>
      <c r="T398" s="98">
        <v>16</v>
      </c>
      <c r="U398" s="7">
        <v>16</v>
      </c>
      <c r="V398" s="170" t="s">
        <v>1593</v>
      </c>
      <c r="W398" s="7">
        <v>11</v>
      </c>
      <c r="X398" s="7">
        <v>11</v>
      </c>
      <c r="Y398" s="170" t="s">
        <v>1593</v>
      </c>
      <c r="Z398" s="170"/>
      <c r="AA398" s="170"/>
      <c r="AB398" s="170"/>
      <c r="AC398" s="170"/>
      <c r="AD398" s="170"/>
      <c r="AE398" s="170"/>
      <c r="AF398" s="170"/>
      <c r="AG398" s="170"/>
      <c r="AH398" s="170"/>
      <c r="AI398" s="170"/>
      <c r="AJ398" s="170"/>
      <c r="AK398" s="170"/>
      <c r="AL398" s="7">
        <f t="shared" si="58"/>
        <v>78</v>
      </c>
      <c r="AM398" s="7">
        <f t="shared" si="59"/>
        <v>78</v>
      </c>
      <c r="AN398" s="18">
        <f>AL398/AM398</f>
        <v>1</v>
      </c>
      <c r="AO398" s="18">
        <f>+AN398/F398</f>
        <v>1</v>
      </c>
      <c r="AP398" s="7" t="s">
        <v>2096</v>
      </c>
    </row>
    <row r="399" spans="1:42" ht="15.75" hidden="1" customHeight="1" x14ac:dyDescent="0.25">
      <c r="A399" s="7">
        <v>421</v>
      </c>
      <c r="B399" s="7" t="s">
        <v>689</v>
      </c>
      <c r="C399" s="7" t="s">
        <v>715</v>
      </c>
      <c r="D399" s="7" t="s">
        <v>16</v>
      </c>
      <c r="E399" s="108" t="s">
        <v>725</v>
      </c>
      <c r="F399" s="18">
        <v>1</v>
      </c>
      <c r="G399" s="18" t="s">
        <v>18</v>
      </c>
      <c r="H399" s="7">
        <v>13</v>
      </c>
      <c r="I399" s="7">
        <v>15</v>
      </c>
      <c r="J399" s="115" t="s">
        <v>1230</v>
      </c>
      <c r="K399" s="7">
        <v>12</v>
      </c>
      <c r="L399" s="7">
        <v>12</v>
      </c>
      <c r="M399" s="117" t="s">
        <v>1230</v>
      </c>
      <c r="N399" s="7">
        <v>8</v>
      </c>
      <c r="O399" s="7">
        <v>9</v>
      </c>
      <c r="P399" s="120" t="s">
        <v>1444</v>
      </c>
      <c r="Q399" s="7">
        <v>8</v>
      </c>
      <c r="R399" s="7">
        <v>8</v>
      </c>
      <c r="S399" s="125" t="s">
        <v>1594</v>
      </c>
      <c r="T399" s="98">
        <v>8</v>
      </c>
      <c r="U399" s="7">
        <v>8</v>
      </c>
      <c r="V399" s="170" t="s">
        <v>1594</v>
      </c>
      <c r="W399" s="7">
        <v>10</v>
      </c>
      <c r="X399" s="7">
        <v>11</v>
      </c>
      <c r="Y399" s="170" t="s">
        <v>1594</v>
      </c>
      <c r="Z399" s="170"/>
      <c r="AA399" s="170"/>
      <c r="AB399" s="170"/>
      <c r="AC399" s="170"/>
      <c r="AD399" s="170"/>
      <c r="AE399" s="170"/>
      <c r="AF399" s="170"/>
      <c r="AG399" s="170"/>
      <c r="AH399" s="170"/>
      <c r="AI399" s="170"/>
      <c r="AJ399" s="170"/>
      <c r="AK399" s="170"/>
      <c r="AL399" s="7">
        <f t="shared" si="58"/>
        <v>59</v>
      </c>
      <c r="AM399" s="7">
        <f t="shared" si="59"/>
        <v>63</v>
      </c>
      <c r="AN399" s="18">
        <f>AL399/AM399</f>
        <v>0.93650793650793651</v>
      </c>
      <c r="AO399" s="18">
        <f>+AN399/F399</f>
        <v>0.93650793650793651</v>
      </c>
      <c r="AP399" s="7" t="s">
        <v>2096</v>
      </c>
    </row>
    <row r="400" spans="1:42" ht="15.75" hidden="1" customHeight="1" x14ac:dyDescent="0.25">
      <c r="A400" s="7">
        <v>422</v>
      </c>
      <c r="B400" s="7" t="s">
        <v>689</v>
      </c>
      <c r="C400" s="7" t="s">
        <v>726</v>
      </c>
      <c r="D400" s="7" t="s">
        <v>16</v>
      </c>
      <c r="E400" s="108" t="s">
        <v>727</v>
      </c>
      <c r="F400" s="7">
        <v>3</v>
      </c>
      <c r="G400" s="7" t="s">
        <v>728</v>
      </c>
      <c r="H400" s="7">
        <v>1</v>
      </c>
      <c r="I400" s="10">
        <v>1</v>
      </c>
      <c r="J400" s="115" t="s">
        <v>1231</v>
      </c>
      <c r="K400" s="10">
        <v>0</v>
      </c>
      <c r="L400" s="10">
        <v>0</v>
      </c>
      <c r="M400" s="56" t="s">
        <v>26</v>
      </c>
      <c r="N400" s="10">
        <v>0</v>
      </c>
      <c r="O400" s="10">
        <v>0</v>
      </c>
      <c r="P400" s="56" t="s">
        <v>26</v>
      </c>
      <c r="Q400" s="7">
        <v>1</v>
      </c>
      <c r="R400" s="7">
        <v>1</v>
      </c>
      <c r="S400" s="53" t="s">
        <v>1595</v>
      </c>
      <c r="T400" s="38">
        <v>0</v>
      </c>
      <c r="U400" s="36">
        <v>0</v>
      </c>
      <c r="V400" s="56" t="s">
        <v>26</v>
      </c>
      <c r="W400" s="9">
        <v>0</v>
      </c>
      <c r="X400" s="9">
        <v>0</v>
      </c>
      <c r="Y400" s="121" t="s">
        <v>26</v>
      </c>
      <c r="Z400" s="46"/>
      <c r="AA400" s="46"/>
      <c r="AB400" s="46"/>
      <c r="AC400" s="46"/>
      <c r="AD400" s="46"/>
      <c r="AE400" s="46"/>
      <c r="AF400" s="46"/>
      <c r="AG400" s="46"/>
      <c r="AH400" s="46"/>
      <c r="AI400" s="46"/>
      <c r="AJ400" s="46"/>
      <c r="AK400" s="46"/>
      <c r="AL400" s="7">
        <f t="shared" si="58"/>
        <v>2</v>
      </c>
      <c r="AM400" s="7">
        <f t="shared" si="59"/>
        <v>2</v>
      </c>
      <c r="AN400" s="18">
        <f>+AL400/AM400</f>
        <v>1</v>
      </c>
      <c r="AO400" s="18">
        <f>+AL400/F400</f>
        <v>0.66666666666666663</v>
      </c>
      <c r="AP400" s="7" t="s">
        <v>2096</v>
      </c>
    </row>
    <row r="401" spans="1:42" ht="15.75" hidden="1" customHeight="1" x14ac:dyDescent="0.25">
      <c r="A401" s="7">
        <v>423</v>
      </c>
      <c r="B401" s="7" t="s">
        <v>689</v>
      </c>
      <c r="C401" s="7" t="s">
        <v>726</v>
      </c>
      <c r="D401" s="7" t="s">
        <v>16</v>
      </c>
      <c r="E401" s="46" t="s">
        <v>729</v>
      </c>
      <c r="F401" s="7">
        <v>27</v>
      </c>
      <c r="G401" s="7" t="s">
        <v>730</v>
      </c>
      <c r="H401" s="9">
        <v>0</v>
      </c>
      <c r="I401" s="10">
        <v>0</v>
      </c>
      <c r="J401" s="56" t="s">
        <v>26</v>
      </c>
      <c r="K401" s="10">
        <v>0</v>
      </c>
      <c r="L401" s="10">
        <v>0</v>
      </c>
      <c r="M401" s="56" t="s">
        <v>26</v>
      </c>
      <c r="N401" s="10">
        <v>0</v>
      </c>
      <c r="O401" s="10">
        <v>0</v>
      </c>
      <c r="P401" s="56" t="s">
        <v>26</v>
      </c>
      <c r="Q401" s="10">
        <v>0</v>
      </c>
      <c r="R401" s="10">
        <v>0</v>
      </c>
      <c r="S401" s="56" t="s">
        <v>26</v>
      </c>
      <c r="T401" s="38">
        <v>0</v>
      </c>
      <c r="U401" s="36">
        <v>0</v>
      </c>
      <c r="V401" s="56" t="s">
        <v>26</v>
      </c>
      <c r="W401" s="91">
        <v>0</v>
      </c>
      <c r="X401" s="91">
        <v>0</v>
      </c>
      <c r="Y401" s="95" t="s">
        <v>26</v>
      </c>
      <c r="Z401" s="143"/>
      <c r="AA401" s="143"/>
      <c r="AB401" s="143"/>
      <c r="AC401" s="143"/>
      <c r="AD401" s="143"/>
      <c r="AE401" s="143"/>
      <c r="AF401" s="143"/>
      <c r="AG401" s="143"/>
      <c r="AH401" s="143"/>
      <c r="AI401" s="143"/>
      <c r="AJ401" s="143"/>
      <c r="AK401" s="143"/>
      <c r="AL401" s="7">
        <f t="shared" si="58"/>
        <v>0</v>
      </c>
      <c r="AM401" s="7">
        <f t="shared" si="59"/>
        <v>0</v>
      </c>
      <c r="AN401" s="21" t="e">
        <f>+AL401/AM401</f>
        <v>#DIV/0!</v>
      </c>
      <c r="AO401" s="21">
        <f>+AL401/F401</f>
        <v>0</v>
      </c>
      <c r="AP401" s="7" t="s">
        <v>2094</v>
      </c>
    </row>
    <row r="402" spans="1:42" ht="15.75" hidden="1" customHeight="1" x14ac:dyDescent="0.25">
      <c r="A402" s="7">
        <v>424</v>
      </c>
      <c r="B402" s="7" t="s">
        <v>689</v>
      </c>
      <c r="C402" s="7" t="s">
        <v>726</v>
      </c>
      <c r="D402" s="7" t="s">
        <v>16</v>
      </c>
      <c r="E402" s="108" t="s">
        <v>731</v>
      </c>
      <c r="F402" s="7">
        <v>1</v>
      </c>
      <c r="G402" s="7" t="s">
        <v>639</v>
      </c>
      <c r="H402" s="7">
        <v>1</v>
      </c>
      <c r="I402" s="10">
        <v>1</v>
      </c>
      <c r="J402" s="115" t="s">
        <v>1232</v>
      </c>
      <c r="K402" s="10">
        <v>0</v>
      </c>
      <c r="L402" s="10">
        <v>0</v>
      </c>
      <c r="M402" s="56" t="s">
        <v>26</v>
      </c>
      <c r="N402" s="10">
        <v>0</v>
      </c>
      <c r="O402" s="10">
        <v>0</v>
      </c>
      <c r="P402" s="56" t="s">
        <v>26</v>
      </c>
      <c r="Q402" s="10">
        <v>0</v>
      </c>
      <c r="R402" s="10">
        <v>0</v>
      </c>
      <c r="S402" s="56" t="s">
        <v>26</v>
      </c>
      <c r="T402" s="97">
        <v>0</v>
      </c>
      <c r="U402" s="10">
        <v>0</v>
      </c>
      <c r="V402" s="56" t="s">
        <v>26</v>
      </c>
      <c r="W402" s="91">
        <v>0</v>
      </c>
      <c r="X402" s="91">
        <v>0</v>
      </c>
      <c r="Y402" s="95" t="s">
        <v>26</v>
      </c>
      <c r="Z402" s="143"/>
      <c r="AA402" s="143"/>
      <c r="AB402" s="143"/>
      <c r="AC402" s="143"/>
      <c r="AD402" s="143"/>
      <c r="AE402" s="143"/>
      <c r="AF402" s="143"/>
      <c r="AG402" s="143"/>
      <c r="AH402" s="143"/>
      <c r="AI402" s="143"/>
      <c r="AJ402" s="143"/>
      <c r="AK402" s="143"/>
      <c r="AL402" s="33">
        <f>H402+K402+N402</f>
        <v>1</v>
      </c>
      <c r="AM402" s="33">
        <f>I402+L402+O402</f>
        <v>1</v>
      </c>
      <c r="AN402" s="42">
        <f>+AL402/AM402</f>
        <v>1</v>
      </c>
      <c r="AO402" s="42">
        <f>+AL402/F402</f>
        <v>1</v>
      </c>
      <c r="AP402" s="7" t="s">
        <v>2096</v>
      </c>
    </row>
    <row r="403" spans="1:42" ht="15.75" hidden="1" customHeight="1" x14ac:dyDescent="0.25">
      <c r="A403" s="7">
        <v>425</v>
      </c>
      <c r="B403" s="7" t="s">
        <v>689</v>
      </c>
      <c r="C403" s="7" t="s">
        <v>726</v>
      </c>
      <c r="D403" s="7" t="s">
        <v>16</v>
      </c>
      <c r="E403" s="46" t="s">
        <v>732</v>
      </c>
      <c r="F403" s="7">
        <v>4</v>
      </c>
      <c r="G403" s="7" t="s">
        <v>733</v>
      </c>
      <c r="H403" s="9">
        <v>0</v>
      </c>
      <c r="I403" s="10">
        <v>0</v>
      </c>
      <c r="J403" s="56" t="s">
        <v>26</v>
      </c>
      <c r="K403" s="10">
        <v>0</v>
      </c>
      <c r="L403" s="10">
        <v>0</v>
      </c>
      <c r="M403" s="56" t="s">
        <v>26</v>
      </c>
      <c r="N403" s="7">
        <v>1</v>
      </c>
      <c r="O403" s="9">
        <v>1</v>
      </c>
      <c r="P403" s="120" t="s">
        <v>1445</v>
      </c>
      <c r="Q403" s="10">
        <v>0</v>
      </c>
      <c r="R403" s="10">
        <v>0</v>
      </c>
      <c r="S403" s="56" t="s">
        <v>26</v>
      </c>
      <c r="T403" s="152">
        <v>0</v>
      </c>
      <c r="U403" s="163">
        <v>0</v>
      </c>
      <c r="V403" s="168" t="s">
        <v>26</v>
      </c>
      <c r="W403" s="12">
        <v>1</v>
      </c>
      <c r="X403" s="12">
        <v>1</v>
      </c>
      <c r="Y403" s="34" t="s">
        <v>1983</v>
      </c>
      <c r="Z403" s="143"/>
      <c r="AA403" s="143"/>
      <c r="AB403" s="143"/>
      <c r="AC403" s="143"/>
      <c r="AD403" s="143"/>
      <c r="AE403" s="143"/>
      <c r="AF403" s="143"/>
      <c r="AG403" s="143"/>
      <c r="AH403" s="143"/>
      <c r="AI403" s="143"/>
      <c r="AJ403" s="143"/>
      <c r="AK403" s="143"/>
      <c r="AL403" s="7">
        <f t="shared" ref="AL403:AL423" si="63">H403+K403+N403+Q403+T403+W403</f>
        <v>2</v>
      </c>
      <c r="AM403" s="7">
        <f t="shared" ref="AM403:AM423" si="64">I403+L403+O403+R403+U403+X403</f>
        <v>2</v>
      </c>
      <c r="AN403" s="18">
        <f>+AL403/AM403</f>
        <v>1</v>
      </c>
      <c r="AO403" s="18">
        <f>+AL403/F403</f>
        <v>0.5</v>
      </c>
      <c r="AP403" s="7" t="s">
        <v>2096</v>
      </c>
    </row>
    <row r="404" spans="1:42" ht="15.75" hidden="1" customHeight="1" x14ac:dyDescent="0.25">
      <c r="A404" s="7">
        <v>426</v>
      </c>
      <c r="B404" s="7" t="s">
        <v>689</v>
      </c>
      <c r="C404" s="7" t="s">
        <v>80</v>
      </c>
      <c r="D404" s="7" t="s">
        <v>16</v>
      </c>
      <c r="E404" s="108" t="s">
        <v>734</v>
      </c>
      <c r="F404" s="8">
        <v>1</v>
      </c>
      <c r="G404" s="7" t="s">
        <v>18</v>
      </c>
      <c r="H404" s="7">
        <v>19</v>
      </c>
      <c r="I404" s="7">
        <v>23</v>
      </c>
      <c r="J404" s="115" t="s">
        <v>1233</v>
      </c>
      <c r="K404" s="7">
        <v>16</v>
      </c>
      <c r="L404" s="7">
        <v>17</v>
      </c>
      <c r="M404" s="117" t="s">
        <v>1244</v>
      </c>
      <c r="N404" s="7">
        <v>14</v>
      </c>
      <c r="O404" s="7">
        <v>13</v>
      </c>
      <c r="P404" s="120" t="s">
        <v>1446</v>
      </c>
      <c r="Q404" s="7">
        <v>10</v>
      </c>
      <c r="R404" s="7">
        <v>10</v>
      </c>
      <c r="S404" s="53" t="s">
        <v>1596</v>
      </c>
      <c r="T404" s="41">
        <v>13</v>
      </c>
      <c r="U404" s="12">
        <v>15</v>
      </c>
      <c r="V404" s="34" t="s">
        <v>1446</v>
      </c>
      <c r="W404" s="12">
        <v>15</v>
      </c>
      <c r="X404" s="12">
        <v>15</v>
      </c>
      <c r="Y404" s="34"/>
      <c r="Z404" s="143"/>
      <c r="AA404" s="143"/>
      <c r="AB404" s="143"/>
      <c r="AC404" s="143"/>
      <c r="AD404" s="143"/>
      <c r="AE404" s="143"/>
      <c r="AF404" s="143"/>
      <c r="AG404" s="143"/>
      <c r="AH404" s="143"/>
      <c r="AI404" s="143"/>
      <c r="AJ404" s="143"/>
      <c r="AK404" s="143"/>
      <c r="AL404" s="7">
        <f t="shared" si="63"/>
        <v>87</v>
      </c>
      <c r="AM404" s="7">
        <f t="shared" si="64"/>
        <v>93</v>
      </c>
      <c r="AN404" s="18">
        <f>AL404/AM404</f>
        <v>0.93548387096774188</v>
      </c>
      <c r="AO404" s="18">
        <f>+AN404/F404</f>
        <v>0.93548387096774188</v>
      </c>
      <c r="AP404" s="7" t="s">
        <v>2096</v>
      </c>
    </row>
    <row r="405" spans="1:42" ht="15.75" hidden="1" customHeight="1" x14ac:dyDescent="0.25">
      <c r="A405" s="7">
        <v>427</v>
      </c>
      <c r="B405" s="7" t="s">
        <v>689</v>
      </c>
      <c r="C405" s="7" t="s">
        <v>80</v>
      </c>
      <c r="D405" s="7" t="s">
        <v>16</v>
      </c>
      <c r="E405" s="108" t="s">
        <v>735</v>
      </c>
      <c r="F405" s="7">
        <v>12</v>
      </c>
      <c r="G405" s="7" t="s">
        <v>82</v>
      </c>
      <c r="H405" s="7">
        <v>1</v>
      </c>
      <c r="I405" s="9">
        <v>1</v>
      </c>
      <c r="J405" s="115" t="s">
        <v>1234</v>
      </c>
      <c r="K405" s="7">
        <v>1</v>
      </c>
      <c r="L405" s="10">
        <v>1</v>
      </c>
      <c r="M405" s="57" t="s">
        <v>1245</v>
      </c>
      <c r="N405" s="7">
        <v>1</v>
      </c>
      <c r="O405" s="9">
        <v>1</v>
      </c>
      <c r="P405" s="120" t="s">
        <v>1447</v>
      </c>
      <c r="Q405" s="7">
        <v>1</v>
      </c>
      <c r="R405" s="7">
        <v>1</v>
      </c>
      <c r="S405" s="53" t="s">
        <v>1447</v>
      </c>
      <c r="T405" s="98">
        <v>1</v>
      </c>
      <c r="U405" s="7">
        <v>1</v>
      </c>
      <c r="V405" s="46" t="s">
        <v>1447</v>
      </c>
      <c r="W405" s="12">
        <v>1</v>
      </c>
      <c r="X405" s="12">
        <v>1</v>
      </c>
      <c r="Y405" s="34"/>
      <c r="Z405" s="143"/>
      <c r="AA405" s="143"/>
      <c r="AB405" s="143"/>
      <c r="AC405" s="143"/>
      <c r="AD405" s="143"/>
      <c r="AE405" s="143"/>
      <c r="AF405" s="143"/>
      <c r="AG405" s="143"/>
      <c r="AH405" s="143"/>
      <c r="AI405" s="143"/>
      <c r="AJ405" s="143"/>
      <c r="AK405" s="143"/>
      <c r="AL405" s="7">
        <f t="shared" si="63"/>
        <v>6</v>
      </c>
      <c r="AM405" s="7">
        <f t="shared" si="64"/>
        <v>6</v>
      </c>
      <c r="AN405" s="18">
        <f>+AL405/AM405</f>
        <v>1</v>
      </c>
      <c r="AO405" s="18">
        <f>+AL405/F405</f>
        <v>0.5</v>
      </c>
      <c r="AP405" s="7" t="s">
        <v>2096</v>
      </c>
    </row>
    <row r="406" spans="1:42" ht="15.75" hidden="1" customHeight="1" x14ac:dyDescent="0.25">
      <c r="A406" s="7">
        <v>428</v>
      </c>
      <c r="B406" s="7" t="s">
        <v>689</v>
      </c>
      <c r="C406" s="7" t="s">
        <v>80</v>
      </c>
      <c r="D406" s="7" t="s">
        <v>16</v>
      </c>
      <c r="E406" s="108" t="s">
        <v>736</v>
      </c>
      <c r="F406" s="8">
        <v>1</v>
      </c>
      <c r="G406" s="7" t="s">
        <v>18</v>
      </c>
      <c r="H406" s="7">
        <v>5</v>
      </c>
      <c r="I406" s="7">
        <v>5</v>
      </c>
      <c r="J406" s="115" t="s">
        <v>1235</v>
      </c>
      <c r="K406" s="7">
        <v>4</v>
      </c>
      <c r="L406" s="7">
        <v>4</v>
      </c>
      <c r="M406" s="117" t="s">
        <v>1246</v>
      </c>
      <c r="N406" s="7">
        <v>5</v>
      </c>
      <c r="O406" s="7">
        <v>5</v>
      </c>
      <c r="P406" s="120" t="s">
        <v>1448</v>
      </c>
      <c r="Q406" s="7">
        <v>4</v>
      </c>
      <c r="R406" s="7">
        <v>4</v>
      </c>
      <c r="S406" s="53" t="s">
        <v>1597</v>
      </c>
      <c r="T406" s="98">
        <v>1</v>
      </c>
      <c r="U406" s="7">
        <v>1</v>
      </c>
      <c r="V406" s="46" t="s">
        <v>1868</v>
      </c>
      <c r="W406" s="12">
        <v>5</v>
      </c>
      <c r="X406" s="12">
        <v>5</v>
      </c>
      <c r="Y406" s="34"/>
      <c r="Z406" s="143"/>
      <c r="AA406" s="143"/>
      <c r="AB406" s="143"/>
      <c r="AC406" s="143"/>
      <c r="AD406" s="143"/>
      <c r="AE406" s="143"/>
      <c r="AF406" s="143"/>
      <c r="AG406" s="143"/>
      <c r="AH406" s="143"/>
      <c r="AI406" s="143"/>
      <c r="AJ406" s="143"/>
      <c r="AK406" s="143"/>
      <c r="AL406" s="7">
        <f t="shared" si="63"/>
        <v>24</v>
      </c>
      <c r="AM406" s="7">
        <f t="shared" si="64"/>
        <v>24</v>
      </c>
      <c r="AN406" s="18">
        <f>AL406/AM406</f>
        <v>1</v>
      </c>
      <c r="AO406" s="18">
        <f>+AN406/F406</f>
        <v>1</v>
      </c>
      <c r="AP406" s="7" t="s">
        <v>2096</v>
      </c>
    </row>
    <row r="407" spans="1:42" ht="15.75" hidden="1" customHeight="1" x14ac:dyDescent="0.25">
      <c r="A407" s="7">
        <v>429</v>
      </c>
      <c r="B407" s="7" t="s">
        <v>689</v>
      </c>
      <c r="C407" s="7" t="s">
        <v>80</v>
      </c>
      <c r="D407" s="7" t="s">
        <v>16</v>
      </c>
      <c r="E407" s="108" t="s">
        <v>737</v>
      </c>
      <c r="F407" s="7">
        <v>12</v>
      </c>
      <c r="G407" s="7" t="s">
        <v>738</v>
      </c>
      <c r="H407" s="7">
        <v>1</v>
      </c>
      <c r="I407" s="9">
        <v>1</v>
      </c>
      <c r="J407" s="115" t="s">
        <v>1236</v>
      </c>
      <c r="K407" s="7">
        <v>1</v>
      </c>
      <c r="L407" s="10">
        <v>1</v>
      </c>
      <c r="M407" s="57" t="s">
        <v>1237</v>
      </c>
      <c r="N407" s="7">
        <v>1</v>
      </c>
      <c r="O407" s="9">
        <v>1</v>
      </c>
      <c r="P407" s="120" t="s">
        <v>1449</v>
      </c>
      <c r="Q407" s="7">
        <v>1</v>
      </c>
      <c r="R407" s="7">
        <v>1</v>
      </c>
      <c r="S407" s="53" t="s">
        <v>1598</v>
      </c>
      <c r="T407" s="98">
        <v>1</v>
      </c>
      <c r="U407" s="7">
        <v>1</v>
      </c>
      <c r="V407" s="46" t="s">
        <v>1598</v>
      </c>
      <c r="W407" s="12">
        <v>1</v>
      </c>
      <c r="X407" s="12">
        <v>1</v>
      </c>
      <c r="Y407" s="34"/>
      <c r="Z407" s="143"/>
      <c r="AA407" s="143"/>
      <c r="AB407" s="143"/>
      <c r="AC407" s="143"/>
      <c r="AD407" s="143"/>
      <c r="AE407" s="143"/>
      <c r="AF407" s="143"/>
      <c r="AG407" s="143"/>
      <c r="AH407" s="143"/>
      <c r="AI407" s="143"/>
      <c r="AJ407" s="143"/>
      <c r="AK407" s="143"/>
      <c r="AL407" s="7">
        <f t="shared" si="63"/>
        <v>6</v>
      </c>
      <c r="AM407" s="7">
        <f t="shared" si="64"/>
        <v>6</v>
      </c>
      <c r="AN407" s="18">
        <f>+AL407/AM407</f>
        <v>1</v>
      </c>
      <c r="AO407" s="18">
        <f>+AL407/F407</f>
        <v>0.5</v>
      </c>
      <c r="AP407" s="7" t="s">
        <v>2096</v>
      </c>
    </row>
    <row r="408" spans="1:42" ht="15.75" hidden="1" customHeight="1" x14ac:dyDescent="0.25">
      <c r="A408" s="7">
        <v>430</v>
      </c>
      <c r="B408" s="7" t="s">
        <v>689</v>
      </c>
      <c r="C408" s="7" t="s">
        <v>80</v>
      </c>
      <c r="D408" s="7" t="s">
        <v>16</v>
      </c>
      <c r="E408" s="108" t="s">
        <v>739</v>
      </c>
      <c r="F408" s="8">
        <v>1</v>
      </c>
      <c r="G408" s="7" t="s">
        <v>18</v>
      </c>
      <c r="H408" s="7">
        <v>1</v>
      </c>
      <c r="I408" s="7">
        <v>1</v>
      </c>
      <c r="J408" s="115" t="s">
        <v>1237</v>
      </c>
      <c r="K408" s="7">
        <v>3</v>
      </c>
      <c r="L408" s="7">
        <v>3</v>
      </c>
      <c r="M408" s="57" t="s">
        <v>1247</v>
      </c>
      <c r="N408" s="7">
        <v>7</v>
      </c>
      <c r="O408" s="7">
        <v>7</v>
      </c>
      <c r="P408" s="120" t="s">
        <v>1450</v>
      </c>
      <c r="Q408" s="7">
        <v>6</v>
      </c>
      <c r="R408" s="7">
        <v>6</v>
      </c>
      <c r="S408" s="53" t="s">
        <v>1599</v>
      </c>
      <c r="T408" s="41">
        <v>4</v>
      </c>
      <c r="U408" s="12">
        <v>4</v>
      </c>
      <c r="V408" s="34" t="s">
        <v>1599</v>
      </c>
      <c r="W408" s="12">
        <v>2</v>
      </c>
      <c r="X408" s="12">
        <v>2</v>
      </c>
      <c r="Y408" s="34"/>
      <c r="Z408" s="143"/>
      <c r="AA408" s="143"/>
      <c r="AB408" s="143"/>
      <c r="AC408" s="143"/>
      <c r="AD408" s="143"/>
      <c r="AE408" s="143"/>
      <c r="AF408" s="143"/>
      <c r="AG408" s="143"/>
      <c r="AH408" s="143"/>
      <c r="AI408" s="143"/>
      <c r="AJ408" s="143"/>
      <c r="AK408" s="143"/>
      <c r="AL408" s="7">
        <f t="shared" si="63"/>
        <v>23</v>
      </c>
      <c r="AM408" s="7">
        <f t="shared" si="64"/>
        <v>23</v>
      </c>
      <c r="AN408" s="18">
        <f>AL408/AM408</f>
        <v>1</v>
      </c>
      <c r="AO408" s="18">
        <f>+AN408/F408</f>
        <v>1</v>
      </c>
      <c r="AP408" s="7" t="s">
        <v>2096</v>
      </c>
    </row>
    <row r="409" spans="1:42" ht="15.75" hidden="1" customHeight="1" x14ac:dyDescent="0.25">
      <c r="A409" s="7">
        <v>431</v>
      </c>
      <c r="B409" s="7" t="s">
        <v>689</v>
      </c>
      <c r="C409" s="7" t="s">
        <v>80</v>
      </c>
      <c r="D409" s="7" t="s">
        <v>16</v>
      </c>
      <c r="E409" s="46" t="s">
        <v>740</v>
      </c>
      <c r="F409" s="7">
        <v>1</v>
      </c>
      <c r="G409" s="7" t="s">
        <v>89</v>
      </c>
      <c r="H409" s="9">
        <v>0</v>
      </c>
      <c r="I409" s="10">
        <v>0</v>
      </c>
      <c r="J409" s="56" t="s">
        <v>26</v>
      </c>
      <c r="K409" s="10">
        <v>0</v>
      </c>
      <c r="L409" s="10">
        <v>0</v>
      </c>
      <c r="M409" s="56" t="s">
        <v>26</v>
      </c>
      <c r="N409" s="10">
        <v>0</v>
      </c>
      <c r="O409" s="10">
        <v>0</v>
      </c>
      <c r="P409" s="56" t="s">
        <v>26</v>
      </c>
      <c r="Q409" s="10">
        <v>0</v>
      </c>
      <c r="R409" s="10">
        <v>0</v>
      </c>
      <c r="S409" s="56" t="s">
        <v>26</v>
      </c>
      <c r="T409" s="152">
        <v>0</v>
      </c>
      <c r="U409" s="163">
        <v>0</v>
      </c>
      <c r="V409" s="168" t="s">
        <v>26</v>
      </c>
      <c r="W409" s="91">
        <v>0</v>
      </c>
      <c r="X409" s="91">
        <v>0</v>
      </c>
      <c r="Y409" s="95" t="s">
        <v>26</v>
      </c>
      <c r="Z409" s="143"/>
      <c r="AA409" s="143"/>
      <c r="AB409" s="143"/>
      <c r="AC409" s="143"/>
      <c r="AD409" s="143"/>
      <c r="AE409" s="143"/>
      <c r="AF409" s="143"/>
      <c r="AG409" s="143"/>
      <c r="AH409" s="143"/>
      <c r="AI409" s="143"/>
      <c r="AJ409" s="143"/>
      <c r="AK409" s="143"/>
      <c r="AL409" s="7">
        <f t="shared" si="63"/>
        <v>0</v>
      </c>
      <c r="AM409" s="7">
        <f t="shared" si="64"/>
        <v>0</v>
      </c>
      <c r="AN409" s="21" t="e">
        <f>+AL409/AM409</f>
        <v>#DIV/0!</v>
      </c>
      <c r="AO409" s="21">
        <f>+AL409/F409</f>
        <v>0</v>
      </c>
      <c r="AP409" s="7" t="s">
        <v>2094</v>
      </c>
    </row>
    <row r="410" spans="1:42" ht="15.75" hidden="1" customHeight="1" x14ac:dyDescent="0.25">
      <c r="A410" s="7">
        <v>432</v>
      </c>
      <c r="B410" s="7" t="s">
        <v>741</v>
      </c>
      <c r="C410" s="7" t="s">
        <v>80</v>
      </c>
      <c r="D410" s="7" t="s">
        <v>16</v>
      </c>
      <c r="E410" s="108" t="s">
        <v>83</v>
      </c>
      <c r="F410" s="8">
        <v>1</v>
      </c>
      <c r="G410" s="7" t="s">
        <v>18</v>
      </c>
      <c r="H410" s="7">
        <v>8</v>
      </c>
      <c r="I410" s="7">
        <v>8</v>
      </c>
      <c r="J410" s="52" t="s">
        <v>813</v>
      </c>
      <c r="K410" s="7">
        <v>4</v>
      </c>
      <c r="L410" s="7">
        <v>4</v>
      </c>
      <c r="M410" s="117" t="s">
        <v>815</v>
      </c>
      <c r="N410" s="7">
        <v>4</v>
      </c>
      <c r="O410" s="7">
        <v>4</v>
      </c>
      <c r="P410" s="58" t="s">
        <v>1321</v>
      </c>
      <c r="Q410" s="7">
        <v>6</v>
      </c>
      <c r="R410" s="7">
        <v>6</v>
      </c>
      <c r="S410" s="53" t="s">
        <v>1600</v>
      </c>
      <c r="T410" s="27">
        <v>4</v>
      </c>
      <c r="U410" s="3">
        <v>4</v>
      </c>
      <c r="V410" s="131" t="s">
        <v>1321</v>
      </c>
      <c r="W410" s="12">
        <v>1</v>
      </c>
      <c r="X410" s="12">
        <v>1</v>
      </c>
      <c r="Y410" s="34" t="s">
        <v>2062</v>
      </c>
      <c r="Z410" s="143"/>
      <c r="AA410" s="143"/>
      <c r="AB410" s="143"/>
      <c r="AC410" s="143"/>
      <c r="AD410" s="143"/>
      <c r="AE410" s="143"/>
      <c r="AF410" s="143"/>
      <c r="AG410" s="143"/>
      <c r="AH410" s="143"/>
      <c r="AI410" s="143"/>
      <c r="AJ410" s="143"/>
      <c r="AK410" s="143"/>
      <c r="AL410" s="7">
        <f t="shared" si="63"/>
        <v>27</v>
      </c>
      <c r="AM410" s="7">
        <f t="shared" si="64"/>
        <v>27</v>
      </c>
      <c r="AN410" s="18">
        <f>AL410/AM410</f>
        <v>1</v>
      </c>
      <c r="AO410" s="18">
        <f t="shared" ref="AO410:AO417" si="65">+AN410/F410</f>
        <v>1</v>
      </c>
      <c r="AP410" s="7" t="s">
        <v>2096</v>
      </c>
    </row>
    <row r="411" spans="1:42" ht="15.75" hidden="1" customHeight="1" x14ac:dyDescent="0.25">
      <c r="A411" s="7">
        <v>433</v>
      </c>
      <c r="B411" s="7" t="s">
        <v>741</v>
      </c>
      <c r="C411" s="7" t="s">
        <v>80</v>
      </c>
      <c r="D411" s="7" t="s">
        <v>16</v>
      </c>
      <c r="E411" s="108" t="s">
        <v>809</v>
      </c>
      <c r="F411" s="8">
        <v>1</v>
      </c>
      <c r="G411" s="7" t="s">
        <v>18</v>
      </c>
      <c r="H411" s="7">
        <v>298</v>
      </c>
      <c r="I411" s="7">
        <v>298</v>
      </c>
      <c r="J411" s="52" t="s">
        <v>810</v>
      </c>
      <c r="K411" s="7">
        <v>392</v>
      </c>
      <c r="L411" s="7">
        <v>392</v>
      </c>
      <c r="M411" s="117" t="s">
        <v>816</v>
      </c>
      <c r="N411" s="7">
        <v>267</v>
      </c>
      <c r="O411" s="7">
        <v>267</v>
      </c>
      <c r="P411" s="58" t="s">
        <v>1322</v>
      </c>
      <c r="Q411" s="7">
        <v>65</v>
      </c>
      <c r="R411" s="7">
        <v>65</v>
      </c>
      <c r="S411" s="53" t="s">
        <v>1322</v>
      </c>
      <c r="T411" s="27">
        <v>588</v>
      </c>
      <c r="U411" s="3">
        <v>588</v>
      </c>
      <c r="V411" s="131" t="s">
        <v>1322</v>
      </c>
      <c r="W411" s="12">
        <v>563</v>
      </c>
      <c r="X411" s="12">
        <v>563</v>
      </c>
      <c r="Y411" s="34" t="s">
        <v>2063</v>
      </c>
      <c r="Z411" s="143"/>
      <c r="AA411" s="143"/>
      <c r="AB411" s="143"/>
      <c r="AC411" s="143"/>
      <c r="AD411" s="143"/>
      <c r="AE411" s="143"/>
      <c r="AF411" s="143"/>
      <c r="AG411" s="143"/>
      <c r="AH411" s="143"/>
      <c r="AI411" s="143"/>
      <c r="AJ411" s="143"/>
      <c r="AK411" s="143"/>
      <c r="AL411" s="7">
        <f t="shared" si="63"/>
        <v>2173</v>
      </c>
      <c r="AM411" s="7">
        <f t="shared" si="64"/>
        <v>2173</v>
      </c>
      <c r="AN411" s="18">
        <f>AL411/AM411</f>
        <v>1</v>
      </c>
      <c r="AO411" s="18">
        <f t="shared" si="65"/>
        <v>1</v>
      </c>
      <c r="AP411" s="7" t="s">
        <v>2096</v>
      </c>
    </row>
    <row r="412" spans="1:42" ht="15.75" hidden="1" customHeight="1" x14ac:dyDescent="0.25">
      <c r="A412" s="7">
        <v>434</v>
      </c>
      <c r="B412" s="7" t="s">
        <v>741</v>
      </c>
      <c r="C412" s="7" t="s">
        <v>772</v>
      </c>
      <c r="D412" s="7" t="s">
        <v>16</v>
      </c>
      <c r="E412" s="108" t="s">
        <v>776</v>
      </c>
      <c r="F412" s="8">
        <v>1</v>
      </c>
      <c r="G412" s="7" t="s">
        <v>18</v>
      </c>
      <c r="H412" s="9">
        <v>0</v>
      </c>
      <c r="I412" s="10">
        <v>0</v>
      </c>
      <c r="J412" s="50" t="s">
        <v>26</v>
      </c>
      <c r="K412" s="9">
        <v>80</v>
      </c>
      <c r="L412" s="9">
        <v>80</v>
      </c>
      <c r="M412" s="117" t="s">
        <v>1212</v>
      </c>
      <c r="N412" s="7">
        <v>0</v>
      </c>
      <c r="O412" s="7">
        <v>0</v>
      </c>
      <c r="P412" s="58" t="s">
        <v>1323</v>
      </c>
      <c r="Q412" s="7">
        <v>289</v>
      </c>
      <c r="R412" s="7">
        <v>289</v>
      </c>
      <c r="S412" s="53" t="s">
        <v>1601</v>
      </c>
      <c r="T412" s="155">
        <v>472</v>
      </c>
      <c r="U412" s="164">
        <v>472</v>
      </c>
      <c r="V412" s="169" t="s">
        <v>1919</v>
      </c>
      <c r="W412" s="12">
        <v>224</v>
      </c>
      <c r="X412" s="12">
        <v>224</v>
      </c>
      <c r="Y412" s="34" t="s">
        <v>2064</v>
      </c>
      <c r="Z412" s="143"/>
      <c r="AA412" s="143"/>
      <c r="AB412" s="143"/>
      <c r="AC412" s="143"/>
      <c r="AD412" s="143"/>
      <c r="AE412" s="143"/>
      <c r="AF412" s="143"/>
      <c r="AG412" s="143"/>
      <c r="AH412" s="143"/>
      <c r="AI412" s="143"/>
      <c r="AJ412" s="143"/>
      <c r="AK412" s="143"/>
      <c r="AL412" s="7">
        <f t="shared" si="63"/>
        <v>1065</v>
      </c>
      <c r="AM412" s="7">
        <f t="shared" si="64"/>
        <v>1065</v>
      </c>
      <c r="AN412" s="18">
        <f>AL412/AM412</f>
        <v>1</v>
      </c>
      <c r="AO412" s="18">
        <f t="shared" si="65"/>
        <v>1</v>
      </c>
      <c r="AP412" s="7" t="s">
        <v>2096</v>
      </c>
    </row>
    <row r="413" spans="1:42" ht="15.75" hidden="1" customHeight="1" x14ac:dyDescent="0.25">
      <c r="A413" s="7">
        <v>435</v>
      </c>
      <c r="B413" s="7" t="s">
        <v>741</v>
      </c>
      <c r="C413" s="7" t="s">
        <v>785</v>
      </c>
      <c r="D413" s="7" t="s">
        <v>16</v>
      </c>
      <c r="E413" s="108" t="s">
        <v>802</v>
      </c>
      <c r="F413" s="8">
        <v>1</v>
      </c>
      <c r="G413" s="7" t="s">
        <v>18</v>
      </c>
      <c r="H413" s="7">
        <v>211</v>
      </c>
      <c r="I413" s="7">
        <v>211</v>
      </c>
      <c r="J413" s="52" t="s">
        <v>803</v>
      </c>
      <c r="K413" s="7">
        <v>255</v>
      </c>
      <c r="L413" s="7">
        <v>255</v>
      </c>
      <c r="M413" s="117" t="s">
        <v>1184</v>
      </c>
      <c r="N413" s="7">
        <v>244</v>
      </c>
      <c r="O413" s="7">
        <v>244</v>
      </c>
      <c r="P413" s="58" t="s">
        <v>1324</v>
      </c>
      <c r="Q413" s="7">
        <v>187</v>
      </c>
      <c r="R413" s="7">
        <v>187</v>
      </c>
      <c r="S413" s="150" t="s">
        <v>1324</v>
      </c>
      <c r="T413" s="155">
        <v>377</v>
      </c>
      <c r="U413" s="164">
        <v>377</v>
      </c>
      <c r="V413" s="169" t="s">
        <v>1324</v>
      </c>
      <c r="W413" s="12">
        <v>408</v>
      </c>
      <c r="X413" s="12">
        <v>408</v>
      </c>
      <c r="Y413" s="34" t="s">
        <v>1324</v>
      </c>
      <c r="Z413" s="143"/>
      <c r="AA413" s="143"/>
      <c r="AB413" s="143"/>
      <c r="AC413" s="143"/>
      <c r="AD413" s="143"/>
      <c r="AE413" s="143"/>
      <c r="AF413" s="143"/>
      <c r="AG413" s="143"/>
      <c r="AH413" s="143"/>
      <c r="AI413" s="143"/>
      <c r="AJ413" s="143"/>
      <c r="AK413" s="143"/>
      <c r="AL413" s="7">
        <f t="shared" si="63"/>
        <v>1682</v>
      </c>
      <c r="AM413" s="7">
        <f t="shared" si="64"/>
        <v>1682</v>
      </c>
      <c r="AN413" s="18">
        <f>AL413/AM413</f>
        <v>1</v>
      </c>
      <c r="AO413" s="18">
        <f t="shared" si="65"/>
        <v>1</v>
      </c>
      <c r="AP413" s="7" t="s">
        <v>2096</v>
      </c>
    </row>
    <row r="414" spans="1:42" ht="15.75" hidden="1" customHeight="1" x14ac:dyDescent="0.25">
      <c r="A414" s="7">
        <v>436</v>
      </c>
      <c r="B414" s="7" t="s">
        <v>741</v>
      </c>
      <c r="C414" s="7" t="s">
        <v>750</v>
      </c>
      <c r="D414" s="7" t="s">
        <v>16</v>
      </c>
      <c r="E414" s="108" t="s">
        <v>758</v>
      </c>
      <c r="F414" s="19">
        <v>1</v>
      </c>
      <c r="G414" s="17" t="s">
        <v>18</v>
      </c>
      <c r="H414" s="9">
        <v>0</v>
      </c>
      <c r="I414" s="10">
        <v>0</v>
      </c>
      <c r="J414" s="50" t="s">
        <v>26</v>
      </c>
      <c r="K414" s="7">
        <v>170</v>
      </c>
      <c r="L414" s="9">
        <v>60</v>
      </c>
      <c r="M414" s="117" t="s">
        <v>817</v>
      </c>
      <c r="N414" s="7">
        <v>329</v>
      </c>
      <c r="O414" s="10">
        <v>60</v>
      </c>
      <c r="P414" s="58" t="s">
        <v>1325</v>
      </c>
      <c r="Q414" s="7">
        <v>434</v>
      </c>
      <c r="R414" s="7">
        <v>60</v>
      </c>
      <c r="S414" s="48" t="s">
        <v>1325</v>
      </c>
      <c r="T414" s="155">
        <v>111</v>
      </c>
      <c r="U414" s="164">
        <v>60</v>
      </c>
      <c r="V414" s="169" t="s">
        <v>1325</v>
      </c>
      <c r="W414" s="12">
        <v>928</v>
      </c>
      <c r="X414" s="12">
        <v>928</v>
      </c>
      <c r="Y414" s="34" t="s">
        <v>1325</v>
      </c>
      <c r="Z414" s="143"/>
      <c r="AA414" s="143"/>
      <c r="AB414" s="143"/>
      <c r="AC414" s="143"/>
      <c r="AD414" s="143"/>
      <c r="AE414" s="143"/>
      <c r="AF414" s="143"/>
      <c r="AG414" s="143"/>
      <c r="AH414" s="143"/>
      <c r="AI414" s="143"/>
      <c r="AJ414" s="143"/>
      <c r="AK414" s="143"/>
      <c r="AL414" s="7">
        <f t="shared" si="63"/>
        <v>1972</v>
      </c>
      <c r="AM414" s="7">
        <f t="shared" si="64"/>
        <v>1168</v>
      </c>
      <c r="AN414" s="82">
        <f>+AL414/AM414</f>
        <v>1.6883561643835616</v>
      </c>
      <c r="AO414" s="82">
        <f t="shared" si="65"/>
        <v>1.6883561643835616</v>
      </c>
      <c r="AP414" s="7" t="s">
        <v>2096</v>
      </c>
    </row>
    <row r="415" spans="1:42" ht="15.75" hidden="1" customHeight="1" x14ac:dyDescent="0.25">
      <c r="A415" s="7">
        <v>437</v>
      </c>
      <c r="B415" s="7" t="s">
        <v>741</v>
      </c>
      <c r="C415" s="7" t="s">
        <v>750</v>
      </c>
      <c r="D415" s="7" t="s">
        <v>16</v>
      </c>
      <c r="E415" s="108" t="s">
        <v>751</v>
      </c>
      <c r="F415" s="139">
        <v>1</v>
      </c>
      <c r="G415" s="17" t="s">
        <v>18</v>
      </c>
      <c r="H415" s="7">
        <v>1882</v>
      </c>
      <c r="I415" s="7">
        <v>1882</v>
      </c>
      <c r="J415" s="52" t="s">
        <v>752</v>
      </c>
      <c r="K415" s="20">
        <v>3448</v>
      </c>
      <c r="L415" s="20">
        <v>3448</v>
      </c>
      <c r="M415" s="117" t="s">
        <v>818</v>
      </c>
      <c r="N415" s="7">
        <v>3994</v>
      </c>
      <c r="O415" s="7">
        <v>3994</v>
      </c>
      <c r="P415" s="58" t="s">
        <v>1326</v>
      </c>
      <c r="Q415" s="7">
        <v>2444</v>
      </c>
      <c r="R415" s="7">
        <v>2444</v>
      </c>
      <c r="S415" s="48" t="s">
        <v>1602</v>
      </c>
      <c r="T415" s="27">
        <v>6003</v>
      </c>
      <c r="U415" s="3">
        <v>5923</v>
      </c>
      <c r="V415" s="131" t="s">
        <v>1784</v>
      </c>
      <c r="W415" s="12">
        <v>5932</v>
      </c>
      <c r="X415" s="12">
        <v>5932</v>
      </c>
      <c r="Y415" s="34" t="s">
        <v>1784</v>
      </c>
      <c r="Z415" s="143"/>
      <c r="AA415" s="143"/>
      <c r="AB415" s="143"/>
      <c r="AC415" s="143"/>
      <c r="AD415" s="143"/>
      <c r="AE415" s="143"/>
      <c r="AF415" s="143"/>
      <c r="AG415" s="143"/>
      <c r="AH415" s="143"/>
      <c r="AI415" s="143"/>
      <c r="AJ415" s="143"/>
      <c r="AK415" s="143"/>
      <c r="AL415" s="7">
        <f t="shared" si="63"/>
        <v>23703</v>
      </c>
      <c r="AM415" s="7">
        <f t="shared" si="64"/>
        <v>23623</v>
      </c>
      <c r="AN415" s="18">
        <f>AL415/AM415</f>
        <v>1.0033865300766203</v>
      </c>
      <c r="AO415" s="18">
        <f t="shared" si="65"/>
        <v>1.0033865300766203</v>
      </c>
      <c r="AP415" s="7" t="s">
        <v>2096</v>
      </c>
    </row>
    <row r="416" spans="1:42" ht="15.75" hidden="1" customHeight="1" x14ac:dyDescent="0.25">
      <c r="A416" s="7">
        <v>438</v>
      </c>
      <c r="B416" s="7" t="s">
        <v>741</v>
      </c>
      <c r="C416" s="7" t="s">
        <v>80</v>
      </c>
      <c r="D416" s="7" t="s">
        <v>16</v>
      </c>
      <c r="E416" s="108" t="s">
        <v>811</v>
      </c>
      <c r="F416" s="8">
        <v>1</v>
      </c>
      <c r="G416" s="7" t="s">
        <v>18</v>
      </c>
      <c r="H416" s="7">
        <v>24</v>
      </c>
      <c r="I416" s="7">
        <v>24</v>
      </c>
      <c r="J416" s="52" t="s">
        <v>812</v>
      </c>
      <c r="K416" s="7">
        <v>18</v>
      </c>
      <c r="L416" s="7">
        <v>18</v>
      </c>
      <c r="M416" s="117" t="s">
        <v>819</v>
      </c>
      <c r="N416" s="7">
        <v>8</v>
      </c>
      <c r="O416" s="7">
        <v>8</v>
      </c>
      <c r="P416" s="58" t="s">
        <v>1327</v>
      </c>
      <c r="Q416" s="7">
        <v>6</v>
      </c>
      <c r="R416" s="7">
        <v>6</v>
      </c>
      <c r="S416" s="53" t="s">
        <v>1327</v>
      </c>
      <c r="T416" s="27">
        <v>7</v>
      </c>
      <c r="U416" s="3">
        <v>7</v>
      </c>
      <c r="V416" s="131" t="s">
        <v>1327</v>
      </c>
      <c r="W416" s="12">
        <v>14</v>
      </c>
      <c r="X416" s="12">
        <v>14</v>
      </c>
      <c r="Y416" s="34" t="s">
        <v>2065</v>
      </c>
      <c r="Z416" s="143"/>
      <c r="AA416" s="143"/>
      <c r="AB416" s="143"/>
      <c r="AC416" s="143"/>
      <c r="AD416" s="143"/>
      <c r="AE416" s="143"/>
      <c r="AF416" s="143"/>
      <c r="AG416" s="143"/>
      <c r="AH416" s="143"/>
      <c r="AI416" s="143"/>
      <c r="AJ416" s="143"/>
      <c r="AK416" s="143"/>
      <c r="AL416" s="7">
        <f t="shared" si="63"/>
        <v>77</v>
      </c>
      <c r="AM416" s="7">
        <f t="shared" si="64"/>
        <v>77</v>
      </c>
      <c r="AN416" s="18">
        <f>AL416/AM416</f>
        <v>1</v>
      </c>
      <c r="AO416" s="18">
        <f t="shared" si="65"/>
        <v>1</v>
      </c>
      <c r="AP416" s="7" t="s">
        <v>2096</v>
      </c>
    </row>
    <row r="417" spans="1:42" ht="15.75" hidden="1" customHeight="1" x14ac:dyDescent="0.25">
      <c r="A417" s="7">
        <v>439</v>
      </c>
      <c r="B417" s="7" t="s">
        <v>741</v>
      </c>
      <c r="C417" s="7" t="s">
        <v>785</v>
      </c>
      <c r="D417" s="7" t="s">
        <v>16</v>
      </c>
      <c r="E417" s="108" t="s">
        <v>788</v>
      </c>
      <c r="F417" s="8">
        <v>1</v>
      </c>
      <c r="G417" s="7" t="s">
        <v>18</v>
      </c>
      <c r="H417" s="7">
        <v>46</v>
      </c>
      <c r="I417" s="7">
        <v>46</v>
      </c>
      <c r="J417" s="52" t="s">
        <v>789</v>
      </c>
      <c r="K417" s="7">
        <v>28</v>
      </c>
      <c r="L417" s="7">
        <v>28</v>
      </c>
      <c r="M417" s="117" t="s">
        <v>1185</v>
      </c>
      <c r="N417" s="7">
        <v>27</v>
      </c>
      <c r="O417" s="7">
        <v>27</v>
      </c>
      <c r="P417" s="58" t="s">
        <v>1328</v>
      </c>
      <c r="Q417" s="7">
        <v>1</v>
      </c>
      <c r="R417" s="7">
        <v>1</v>
      </c>
      <c r="S417" s="53" t="s">
        <v>1328</v>
      </c>
      <c r="T417" s="155">
        <v>41</v>
      </c>
      <c r="U417" s="164">
        <v>41</v>
      </c>
      <c r="V417" s="169" t="s">
        <v>1328</v>
      </c>
      <c r="W417" s="12">
        <v>24</v>
      </c>
      <c r="X417" s="12">
        <v>24</v>
      </c>
      <c r="Y417" s="34" t="s">
        <v>1328</v>
      </c>
      <c r="Z417" s="143"/>
      <c r="AA417" s="143"/>
      <c r="AB417" s="143"/>
      <c r="AC417" s="143"/>
      <c r="AD417" s="143"/>
      <c r="AE417" s="143"/>
      <c r="AF417" s="143"/>
      <c r="AG417" s="143"/>
      <c r="AH417" s="143"/>
      <c r="AI417" s="143"/>
      <c r="AJ417" s="143"/>
      <c r="AK417" s="143"/>
      <c r="AL417" s="7">
        <f t="shared" si="63"/>
        <v>167</v>
      </c>
      <c r="AM417" s="7">
        <f t="shared" si="64"/>
        <v>167</v>
      </c>
      <c r="AN417" s="18">
        <f>AL417/AM417</f>
        <v>1</v>
      </c>
      <c r="AO417" s="18">
        <f t="shared" si="65"/>
        <v>1</v>
      </c>
      <c r="AP417" s="7" t="s">
        <v>2096</v>
      </c>
    </row>
    <row r="418" spans="1:42" ht="15.75" hidden="1" customHeight="1" x14ac:dyDescent="0.25">
      <c r="A418" s="7">
        <v>440</v>
      </c>
      <c r="B418" s="7" t="s">
        <v>741</v>
      </c>
      <c r="C418" s="7" t="s">
        <v>80</v>
      </c>
      <c r="D418" s="7" t="s">
        <v>16</v>
      </c>
      <c r="E418" s="108" t="s">
        <v>81</v>
      </c>
      <c r="F418" s="7">
        <v>12</v>
      </c>
      <c r="G418" s="7" t="s">
        <v>82</v>
      </c>
      <c r="H418" s="7">
        <v>1</v>
      </c>
      <c r="I418" s="10">
        <v>1</v>
      </c>
      <c r="J418" s="52"/>
      <c r="K418" s="7">
        <v>1</v>
      </c>
      <c r="L418" s="9">
        <v>1</v>
      </c>
      <c r="M418" s="117" t="s">
        <v>1319</v>
      </c>
      <c r="N418" s="7">
        <v>1</v>
      </c>
      <c r="O418" s="10">
        <v>1</v>
      </c>
      <c r="P418" s="58" t="s">
        <v>1329</v>
      </c>
      <c r="Q418" s="7">
        <v>1</v>
      </c>
      <c r="R418" s="7">
        <v>1</v>
      </c>
      <c r="S418" s="53" t="s">
        <v>1603</v>
      </c>
      <c r="T418" s="27">
        <v>1</v>
      </c>
      <c r="U418" s="3">
        <v>1</v>
      </c>
      <c r="V418" s="131" t="s">
        <v>1785</v>
      </c>
      <c r="W418" s="12">
        <v>1</v>
      </c>
      <c r="X418" s="12">
        <v>1</v>
      </c>
      <c r="Y418" s="34" t="s">
        <v>2066</v>
      </c>
      <c r="Z418" s="143"/>
      <c r="AA418" s="143"/>
      <c r="AB418" s="143"/>
      <c r="AC418" s="143"/>
      <c r="AD418" s="143"/>
      <c r="AE418" s="143"/>
      <c r="AF418" s="143"/>
      <c r="AG418" s="143"/>
      <c r="AH418" s="143"/>
      <c r="AI418" s="143"/>
      <c r="AJ418" s="143"/>
      <c r="AK418" s="143"/>
      <c r="AL418" s="7">
        <f t="shared" si="63"/>
        <v>6</v>
      </c>
      <c r="AM418" s="7">
        <f t="shared" si="64"/>
        <v>6</v>
      </c>
      <c r="AN418" s="82">
        <f>+AL418/AM418</f>
        <v>1</v>
      </c>
      <c r="AO418" s="82">
        <f>+AL418/F418</f>
        <v>0.5</v>
      </c>
      <c r="AP418" s="7" t="s">
        <v>2096</v>
      </c>
    </row>
    <row r="419" spans="1:42" ht="15.75" hidden="1" customHeight="1" x14ac:dyDescent="0.25">
      <c r="A419" s="7">
        <v>441</v>
      </c>
      <c r="B419" s="7" t="s">
        <v>741</v>
      </c>
      <c r="C419" s="7" t="s">
        <v>742</v>
      </c>
      <c r="D419" s="7" t="s">
        <v>16</v>
      </c>
      <c r="E419" s="108" t="s">
        <v>746</v>
      </c>
      <c r="F419" s="8">
        <v>1</v>
      </c>
      <c r="G419" s="7" t="s">
        <v>18</v>
      </c>
      <c r="H419" s="7">
        <v>1</v>
      </c>
      <c r="I419" s="7">
        <v>1</v>
      </c>
      <c r="J419" s="52" t="s">
        <v>747</v>
      </c>
      <c r="K419" s="7">
        <v>5</v>
      </c>
      <c r="L419" s="7">
        <v>5</v>
      </c>
      <c r="M419" s="117" t="s">
        <v>820</v>
      </c>
      <c r="N419" s="7">
        <v>3</v>
      </c>
      <c r="O419" s="7">
        <v>3</v>
      </c>
      <c r="P419" s="58" t="s">
        <v>1330</v>
      </c>
      <c r="Q419" s="7">
        <v>1</v>
      </c>
      <c r="R419" s="7">
        <v>1</v>
      </c>
      <c r="S419" s="53" t="s">
        <v>1604</v>
      </c>
      <c r="T419" s="27">
        <v>3</v>
      </c>
      <c r="U419" s="3">
        <v>1</v>
      </c>
      <c r="V419" s="132" t="s">
        <v>1786</v>
      </c>
      <c r="W419" s="12">
        <v>1</v>
      </c>
      <c r="X419" s="12">
        <v>1</v>
      </c>
      <c r="Y419" s="34" t="s">
        <v>2067</v>
      </c>
      <c r="Z419" s="143"/>
      <c r="AA419" s="143"/>
      <c r="AB419" s="143"/>
      <c r="AC419" s="143"/>
      <c r="AD419" s="143"/>
      <c r="AE419" s="143"/>
      <c r="AF419" s="143"/>
      <c r="AG419" s="143"/>
      <c r="AH419" s="143"/>
      <c r="AI419" s="143"/>
      <c r="AJ419" s="143"/>
      <c r="AK419" s="143"/>
      <c r="AL419" s="7">
        <f t="shared" si="63"/>
        <v>14</v>
      </c>
      <c r="AM419" s="7">
        <f t="shared" si="64"/>
        <v>12</v>
      </c>
      <c r="AN419" s="82">
        <f>AL419/AM419</f>
        <v>1.1666666666666667</v>
      </c>
      <c r="AO419" s="82">
        <f>+AN419/F419</f>
        <v>1.1666666666666667</v>
      </c>
      <c r="AP419" s="7" t="s">
        <v>2096</v>
      </c>
    </row>
    <row r="420" spans="1:42" ht="15.75" hidden="1" customHeight="1" x14ac:dyDescent="0.25">
      <c r="A420" s="7">
        <v>442</v>
      </c>
      <c r="B420" s="7" t="s">
        <v>741</v>
      </c>
      <c r="C420" s="7" t="s">
        <v>785</v>
      </c>
      <c r="D420" s="7" t="s">
        <v>16</v>
      </c>
      <c r="E420" s="46" t="s">
        <v>806</v>
      </c>
      <c r="F420" s="8">
        <v>1</v>
      </c>
      <c r="G420" s="7" t="s">
        <v>18</v>
      </c>
      <c r="H420" s="9">
        <v>0</v>
      </c>
      <c r="I420" s="10">
        <v>0</v>
      </c>
      <c r="J420" s="50" t="s">
        <v>26</v>
      </c>
      <c r="K420" s="9">
        <v>0</v>
      </c>
      <c r="L420" s="9">
        <v>0</v>
      </c>
      <c r="M420" s="118" t="s">
        <v>26</v>
      </c>
      <c r="N420" s="10">
        <v>0</v>
      </c>
      <c r="O420" s="10">
        <v>0</v>
      </c>
      <c r="P420" s="50" t="s">
        <v>26</v>
      </c>
      <c r="Q420" s="10">
        <v>0</v>
      </c>
      <c r="R420" s="10">
        <v>0</v>
      </c>
      <c r="S420" s="56" t="s">
        <v>26</v>
      </c>
      <c r="T420" s="155">
        <v>0</v>
      </c>
      <c r="U420" s="3">
        <v>0</v>
      </c>
      <c r="V420" s="138" t="s">
        <v>1783</v>
      </c>
      <c r="W420" s="12">
        <v>0</v>
      </c>
      <c r="X420" s="12">
        <v>0</v>
      </c>
      <c r="Y420" s="34" t="s">
        <v>1783</v>
      </c>
      <c r="Z420" s="143"/>
      <c r="AA420" s="143"/>
      <c r="AB420" s="143"/>
      <c r="AC420" s="143"/>
      <c r="AD420" s="143"/>
      <c r="AE420" s="143"/>
      <c r="AF420" s="143"/>
      <c r="AG420" s="143"/>
      <c r="AH420" s="143"/>
      <c r="AI420" s="143"/>
      <c r="AJ420" s="143"/>
      <c r="AK420" s="143"/>
      <c r="AL420" s="7">
        <f t="shared" si="63"/>
        <v>0</v>
      </c>
      <c r="AM420" s="7">
        <f t="shared" si="64"/>
        <v>0</v>
      </c>
      <c r="AN420" s="18" t="e">
        <f>AL420/AM420</f>
        <v>#DIV/0!</v>
      </c>
      <c r="AO420" s="18" t="e">
        <f>+AN420/F420</f>
        <v>#DIV/0!</v>
      </c>
      <c r="AP420" s="7" t="s">
        <v>2094</v>
      </c>
    </row>
    <row r="421" spans="1:42" ht="15.75" hidden="1" customHeight="1" x14ac:dyDescent="0.25">
      <c r="A421" s="7">
        <v>443</v>
      </c>
      <c r="B421" s="7" t="s">
        <v>741</v>
      </c>
      <c r="C421" s="7" t="s">
        <v>780</v>
      </c>
      <c r="D421" s="7" t="s">
        <v>16</v>
      </c>
      <c r="E421" s="46" t="s">
        <v>782</v>
      </c>
      <c r="F421" s="7">
        <v>1</v>
      </c>
      <c r="G421" s="7" t="s">
        <v>783</v>
      </c>
      <c r="H421" s="9">
        <v>0</v>
      </c>
      <c r="I421" s="10">
        <v>0</v>
      </c>
      <c r="J421" s="50" t="s">
        <v>26</v>
      </c>
      <c r="K421" s="9">
        <v>0</v>
      </c>
      <c r="L421" s="9">
        <v>0</v>
      </c>
      <c r="M421" s="50" t="s">
        <v>26</v>
      </c>
      <c r="N421" s="10">
        <v>0</v>
      </c>
      <c r="O421" s="10">
        <v>0</v>
      </c>
      <c r="P421" s="50" t="s">
        <v>26</v>
      </c>
      <c r="Q421" s="10">
        <v>0</v>
      </c>
      <c r="R421" s="10">
        <v>0</v>
      </c>
      <c r="S421" s="56" t="s">
        <v>26</v>
      </c>
      <c r="T421" s="155">
        <v>0</v>
      </c>
      <c r="U421" s="3">
        <v>0</v>
      </c>
      <c r="V421" s="138" t="s">
        <v>1783</v>
      </c>
      <c r="W421" s="12">
        <v>1</v>
      </c>
      <c r="X421" s="12">
        <v>1</v>
      </c>
      <c r="Y421" s="34" t="s">
        <v>2068</v>
      </c>
      <c r="Z421" s="143"/>
      <c r="AA421" s="143"/>
      <c r="AB421" s="143"/>
      <c r="AC421" s="143"/>
      <c r="AD421" s="143"/>
      <c r="AE421" s="143"/>
      <c r="AF421" s="143"/>
      <c r="AG421" s="143"/>
      <c r="AH421" s="143"/>
      <c r="AI421" s="143"/>
      <c r="AJ421" s="143"/>
      <c r="AK421" s="143"/>
      <c r="AL421" s="7">
        <f t="shared" si="63"/>
        <v>1</v>
      </c>
      <c r="AM421" s="7">
        <f t="shared" si="64"/>
        <v>1</v>
      </c>
      <c r="AN421" s="18">
        <f>+AL421/AM421</f>
        <v>1</v>
      </c>
      <c r="AO421" s="18">
        <f>+AL421/F421</f>
        <v>1</v>
      </c>
      <c r="AP421" s="7" t="s">
        <v>2096</v>
      </c>
    </row>
    <row r="422" spans="1:42" ht="15.75" hidden="1" customHeight="1" x14ac:dyDescent="0.25">
      <c r="A422" s="7">
        <v>444</v>
      </c>
      <c r="B422" s="7" t="s">
        <v>741</v>
      </c>
      <c r="C422" s="7" t="s">
        <v>759</v>
      </c>
      <c r="D422" s="7" t="s">
        <v>16</v>
      </c>
      <c r="E422" s="46" t="s">
        <v>764</v>
      </c>
      <c r="F422" s="7">
        <v>3</v>
      </c>
      <c r="G422" s="7" t="s">
        <v>765</v>
      </c>
      <c r="H422" s="9">
        <v>0</v>
      </c>
      <c r="I422" s="10">
        <v>0</v>
      </c>
      <c r="J422" s="50" t="s">
        <v>26</v>
      </c>
      <c r="K422" s="9">
        <v>0</v>
      </c>
      <c r="L422" s="9">
        <v>0</v>
      </c>
      <c r="M422" s="50" t="s">
        <v>26</v>
      </c>
      <c r="N422" s="10">
        <v>0</v>
      </c>
      <c r="O422" s="10">
        <v>0</v>
      </c>
      <c r="P422" s="50" t="s">
        <v>26</v>
      </c>
      <c r="Q422" s="7">
        <v>2</v>
      </c>
      <c r="R422" s="7">
        <v>1</v>
      </c>
      <c r="S422" s="53" t="s">
        <v>1606</v>
      </c>
      <c r="T422" s="155">
        <v>0</v>
      </c>
      <c r="U422" s="3">
        <v>0</v>
      </c>
      <c r="V422" s="138" t="s">
        <v>1783</v>
      </c>
      <c r="W422" s="12">
        <v>0</v>
      </c>
      <c r="X422" s="12">
        <v>0</v>
      </c>
      <c r="Y422" s="34" t="s">
        <v>1783</v>
      </c>
      <c r="Z422" s="143"/>
      <c r="AA422" s="143"/>
      <c r="AB422" s="143"/>
      <c r="AC422" s="143"/>
      <c r="AD422" s="143"/>
      <c r="AE422" s="143"/>
      <c r="AF422" s="143"/>
      <c r="AG422" s="143"/>
      <c r="AH422" s="143"/>
      <c r="AI422" s="143"/>
      <c r="AJ422" s="143"/>
      <c r="AK422" s="143"/>
      <c r="AL422" s="7">
        <f t="shared" si="63"/>
        <v>2</v>
      </c>
      <c r="AM422" s="7">
        <f t="shared" si="64"/>
        <v>1</v>
      </c>
      <c r="AN422" s="82">
        <f>+AL422/AM422</f>
        <v>2</v>
      </c>
      <c r="AO422" s="82">
        <f>+AL422/F422</f>
        <v>0.66666666666666663</v>
      </c>
      <c r="AP422" s="7" t="s">
        <v>2096</v>
      </c>
    </row>
    <row r="423" spans="1:42" ht="15.75" hidden="1" customHeight="1" x14ac:dyDescent="0.25">
      <c r="A423" s="7">
        <v>445</v>
      </c>
      <c r="B423" s="7" t="s">
        <v>741</v>
      </c>
      <c r="C423" s="7" t="s">
        <v>785</v>
      </c>
      <c r="D423" s="7" t="s">
        <v>16</v>
      </c>
      <c r="E423" s="46" t="s">
        <v>786</v>
      </c>
      <c r="F423" s="7">
        <v>3</v>
      </c>
      <c r="G423" s="7" t="s">
        <v>787</v>
      </c>
      <c r="H423" s="9">
        <v>0</v>
      </c>
      <c r="I423" s="10">
        <v>0</v>
      </c>
      <c r="J423" s="50" t="s">
        <v>26</v>
      </c>
      <c r="K423" s="9">
        <v>0</v>
      </c>
      <c r="L423" s="9">
        <v>0</v>
      </c>
      <c r="M423" s="50" t="s">
        <v>26</v>
      </c>
      <c r="N423" s="10">
        <v>0</v>
      </c>
      <c r="O423" s="10">
        <v>0</v>
      </c>
      <c r="P423" s="50" t="s">
        <v>26</v>
      </c>
      <c r="Q423" s="10">
        <v>0</v>
      </c>
      <c r="R423" s="10">
        <v>0</v>
      </c>
      <c r="S423" s="56" t="s">
        <v>26</v>
      </c>
      <c r="T423" s="155">
        <v>0</v>
      </c>
      <c r="U423" s="164">
        <v>0</v>
      </c>
      <c r="V423" s="138" t="s">
        <v>1783</v>
      </c>
      <c r="W423" s="12">
        <v>1</v>
      </c>
      <c r="X423" s="12">
        <v>1</v>
      </c>
      <c r="Y423" s="34" t="s">
        <v>2069</v>
      </c>
      <c r="Z423" s="143"/>
      <c r="AA423" s="143"/>
      <c r="AB423" s="143"/>
      <c r="AC423" s="143"/>
      <c r="AD423" s="143"/>
      <c r="AE423" s="143"/>
      <c r="AF423" s="143"/>
      <c r="AG423" s="143"/>
      <c r="AH423" s="143"/>
      <c r="AI423" s="143"/>
      <c r="AJ423" s="143"/>
      <c r="AK423" s="143"/>
      <c r="AL423" s="7">
        <f t="shared" si="63"/>
        <v>1</v>
      </c>
      <c r="AM423" s="7">
        <f t="shared" si="64"/>
        <v>1</v>
      </c>
      <c r="AN423" s="18">
        <f>+AL423/AM423</f>
        <v>1</v>
      </c>
      <c r="AO423" s="18">
        <f>+AL423/F423</f>
        <v>0.33333333333333331</v>
      </c>
      <c r="AP423" s="7" t="s">
        <v>2096</v>
      </c>
    </row>
    <row r="424" spans="1:42" ht="15.75" hidden="1" customHeight="1" x14ac:dyDescent="0.25">
      <c r="A424" s="7">
        <v>446</v>
      </c>
      <c r="B424" s="7" t="s">
        <v>741</v>
      </c>
      <c r="C424" s="7" t="s">
        <v>742</v>
      </c>
      <c r="D424" s="7" t="s">
        <v>16</v>
      </c>
      <c r="E424" s="46" t="s">
        <v>743</v>
      </c>
      <c r="F424" s="8">
        <v>1</v>
      </c>
      <c r="G424" s="7" t="s">
        <v>18</v>
      </c>
      <c r="H424" s="9">
        <v>0</v>
      </c>
      <c r="I424" s="10">
        <v>0</v>
      </c>
      <c r="J424" s="50" t="s">
        <v>26</v>
      </c>
      <c r="K424" s="7">
        <v>0</v>
      </c>
      <c r="L424" s="7">
        <v>0</v>
      </c>
      <c r="M424" s="117"/>
      <c r="N424" s="7">
        <v>19</v>
      </c>
      <c r="O424" s="7">
        <v>19</v>
      </c>
      <c r="P424" s="58" t="s">
        <v>1331</v>
      </c>
      <c r="Q424" s="7" t="s">
        <v>1653</v>
      </c>
      <c r="R424" s="7" t="s">
        <v>1653</v>
      </c>
      <c r="S424" s="46" t="s">
        <v>1653</v>
      </c>
      <c r="T424" s="155" t="s">
        <v>1653</v>
      </c>
      <c r="U424" s="164" t="s">
        <v>1653</v>
      </c>
      <c r="V424" s="138" t="s">
        <v>1653</v>
      </c>
      <c r="W424" s="12">
        <v>0</v>
      </c>
      <c r="X424" s="12">
        <v>0</v>
      </c>
      <c r="Y424" s="34" t="s">
        <v>1653</v>
      </c>
      <c r="Z424" s="143"/>
      <c r="AA424" s="143"/>
      <c r="AB424" s="143"/>
      <c r="AC424" s="143"/>
      <c r="AD424" s="143"/>
      <c r="AE424" s="143"/>
      <c r="AF424" s="143"/>
      <c r="AG424" s="143"/>
      <c r="AH424" s="143"/>
      <c r="AI424" s="143"/>
      <c r="AJ424" s="143"/>
      <c r="AK424" s="143"/>
      <c r="AL424" s="33">
        <f>H424+K424+N424</f>
        <v>19</v>
      </c>
      <c r="AM424" s="33">
        <f>I424+L424+O424</f>
        <v>19</v>
      </c>
      <c r="AN424" s="42">
        <f>AL424/AM424</f>
        <v>1</v>
      </c>
      <c r="AO424" s="42">
        <f>+AN424/F424</f>
        <v>1</v>
      </c>
      <c r="AP424" s="7" t="s">
        <v>2096</v>
      </c>
    </row>
    <row r="425" spans="1:42" ht="15.75" hidden="1" customHeight="1" x14ac:dyDescent="0.25">
      <c r="A425" s="7">
        <v>449</v>
      </c>
      <c r="B425" s="7" t="s">
        <v>741</v>
      </c>
      <c r="C425" s="7" t="s">
        <v>766</v>
      </c>
      <c r="D425" s="7" t="s">
        <v>16</v>
      </c>
      <c r="E425" s="46" t="s">
        <v>769</v>
      </c>
      <c r="F425" s="7">
        <v>200</v>
      </c>
      <c r="G425" s="7" t="s">
        <v>770</v>
      </c>
      <c r="H425" s="7">
        <v>0</v>
      </c>
      <c r="I425" s="7">
        <v>0</v>
      </c>
      <c r="J425" s="52"/>
      <c r="K425" s="7">
        <v>0</v>
      </c>
      <c r="L425" s="7">
        <v>0</v>
      </c>
      <c r="M425" s="117"/>
      <c r="N425" s="7">
        <v>191</v>
      </c>
      <c r="O425" s="10">
        <v>200</v>
      </c>
      <c r="P425" s="58" t="s">
        <v>1332</v>
      </c>
      <c r="Q425" s="10">
        <v>0</v>
      </c>
      <c r="R425" s="10">
        <v>0</v>
      </c>
      <c r="S425" s="56" t="s">
        <v>26</v>
      </c>
      <c r="T425" s="27">
        <v>0</v>
      </c>
      <c r="U425" s="3">
        <v>0</v>
      </c>
      <c r="V425" s="102" t="s">
        <v>1783</v>
      </c>
      <c r="W425" s="12"/>
      <c r="X425" s="12"/>
      <c r="Y425" s="34"/>
      <c r="Z425" s="143"/>
      <c r="AA425" s="143"/>
      <c r="AB425" s="143"/>
      <c r="AC425" s="143"/>
      <c r="AD425" s="143"/>
      <c r="AE425" s="143"/>
      <c r="AF425" s="143"/>
      <c r="AG425" s="143"/>
      <c r="AH425" s="143"/>
      <c r="AI425" s="143"/>
      <c r="AJ425" s="143"/>
      <c r="AK425" s="143"/>
      <c r="AL425" s="7">
        <f>H425+K425+N425+Q425+T425+W425</f>
        <v>191</v>
      </c>
      <c r="AM425" s="7">
        <f>I425+L425+O425+R425+U425+X425</f>
        <v>200</v>
      </c>
      <c r="AN425" s="18">
        <f>+AL425/AM425</f>
        <v>0.95499999999999996</v>
      </c>
      <c r="AO425" s="18">
        <f>+AL425/F425</f>
        <v>0.95499999999999996</v>
      </c>
      <c r="AP425" s="7" t="s">
        <v>2096</v>
      </c>
    </row>
    <row r="426" spans="1:42" ht="15.75" hidden="1" customHeight="1" x14ac:dyDescent="0.25">
      <c r="A426" s="7">
        <v>450</v>
      </c>
      <c r="B426" s="7" t="s">
        <v>741</v>
      </c>
      <c r="C426" s="7" t="s">
        <v>785</v>
      </c>
      <c r="D426" s="7" t="s">
        <v>16</v>
      </c>
      <c r="E426" s="61" t="s">
        <v>1930</v>
      </c>
      <c r="F426" s="19">
        <v>0.56999999999999995</v>
      </c>
      <c r="G426" s="17" t="s">
        <v>18</v>
      </c>
      <c r="H426" s="9">
        <v>0</v>
      </c>
      <c r="I426" s="10">
        <v>0</v>
      </c>
      <c r="J426" s="50" t="s">
        <v>26</v>
      </c>
      <c r="K426" s="9">
        <v>0</v>
      </c>
      <c r="L426" s="9">
        <v>0</v>
      </c>
      <c r="M426" s="50" t="s">
        <v>26</v>
      </c>
      <c r="N426" s="7">
        <v>5</v>
      </c>
      <c r="P426" s="58" t="s">
        <v>1333</v>
      </c>
      <c r="Q426" s="7">
        <v>19</v>
      </c>
      <c r="R426" s="7">
        <v>10</v>
      </c>
      <c r="S426" s="53" t="s">
        <v>1333</v>
      </c>
      <c r="T426" s="27">
        <v>0</v>
      </c>
      <c r="U426" s="3">
        <v>0</v>
      </c>
      <c r="V426" s="102" t="s">
        <v>1783</v>
      </c>
      <c r="W426" s="12">
        <v>1</v>
      </c>
      <c r="X426" s="12">
        <v>1</v>
      </c>
      <c r="Y426" s="34" t="s">
        <v>2070</v>
      </c>
      <c r="Z426" s="143"/>
      <c r="AA426" s="143"/>
      <c r="AB426" s="143"/>
      <c r="AC426" s="143"/>
      <c r="AD426" s="143"/>
      <c r="AE426" s="143"/>
      <c r="AF426" s="143"/>
      <c r="AG426" s="143"/>
      <c r="AH426" s="143"/>
      <c r="AI426" s="143"/>
      <c r="AJ426" s="143"/>
      <c r="AK426" s="143"/>
      <c r="AL426" s="7">
        <f t="shared" ref="AL426:AL435" si="66">H426+K426+N426+Q426+T426+W426</f>
        <v>25</v>
      </c>
      <c r="AM426" s="7">
        <v>18</v>
      </c>
      <c r="AN426" s="18">
        <f>AL426/AM426</f>
        <v>1.3888888888888888</v>
      </c>
      <c r="AO426" s="18">
        <f>+AN426/F426</f>
        <v>2.4366471734892787</v>
      </c>
      <c r="AP426" s="7" t="s">
        <v>2096</v>
      </c>
    </row>
    <row r="427" spans="1:42" ht="15.75" hidden="1" customHeight="1" x14ac:dyDescent="0.25">
      <c r="A427" s="7">
        <v>451</v>
      </c>
      <c r="B427" s="7" t="s">
        <v>741</v>
      </c>
      <c r="C427" s="7" t="s">
        <v>772</v>
      </c>
      <c r="D427" s="7" t="s">
        <v>16</v>
      </c>
      <c r="E427" s="46" t="s">
        <v>774</v>
      </c>
      <c r="F427" s="7">
        <v>1</v>
      </c>
      <c r="G427" s="7" t="s">
        <v>775</v>
      </c>
      <c r="H427" s="9">
        <v>0</v>
      </c>
      <c r="I427" s="10">
        <v>0</v>
      </c>
      <c r="J427" s="50" t="s">
        <v>26</v>
      </c>
      <c r="K427" s="9">
        <v>0</v>
      </c>
      <c r="L427" s="9">
        <v>0</v>
      </c>
      <c r="M427" s="50" t="s">
        <v>26</v>
      </c>
      <c r="N427" s="10">
        <v>0</v>
      </c>
      <c r="O427" s="10">
        <v>0</v>
      </c>
      <c r="P427" s="50" t="s">
        <v>26</v>
      </c>
      <c r="Q427" s="10">
        <v>0</v>
      </c>
      <c r="R427" s="10">
        <v>0</v>
      </c>
      <c r="S427" s="56" t="s">
        <v>26</v>
      </c>
      <c r="T427" s="3">
        <v>0</v>
      </c>
      <c r="U427" s="3">
        <v>0</v>
      </c>
      <c r="V427" s="102" t="s">
        <v>1783</v>
      </c>
      <c r="W427" s="12">
        <v>0</v>
      </c>
      <c r="X427" s="12">
        <v>0</v>
      </c>
      <c r="Y427" s="34" t="s">
        <v>1783</v>
      </c>
      <c r="Z427" s="143"/>
      <c r="AA427" s="143"/>
      <c r="AB427" s="143"/>
      <c r="AC427" s="143"/>
      <c r="AD427" s="143"/>
      <c r="AE427" s="143"/>
      <c r="AF427" s="143"/>
      <c r="AG427" s="143"/>
      <c r="AH427" s="143"/>
      <c r="AI427" s="143"/>
      <c r="AJ427" s="143"/>
      <c r="AK427" s="143"/>
      <c r="AL427" s="7">
        <f t="shared" si="66"/>
        <v>0</v>
      </c>
      <c r="AM427" s="7">
        <f t="shared" ref="AM427:AM447" si="67">I427+L427+O427+R427+U427+X427</f>
        <v>0</v>
      </c>
      <c r="AN427" s="18" t="e">
        <f>+AL427/AM427</f>
        <v>#DIV/0!</v>
      </c>
      <c r="AO427" s="18">
        <f>+AL427/F427</f>
        <v>0</v>
      </c>
      <c r="AP427" s="7" t="s">
        <v>2094</v>
      </c>
    </row>
    <row r="428" spans="1:42" ht="15.75" hidden="1" customHeight="1" x14ac:dyDescent="0.25">
      <c r="A428" s="7">
        <v>452</v>
      </c>
      <c r="B428" s="7" t="s">
        <v>741</v>
      </c>
      <c r="C428" s="7" t="s">
        <v>750</v>
      </c>
      <c r="D428" s="7" t="s">
        <v>16</v>
      </c>
      <c r="E428" s="108" t="s">
        <v>753</v>
      </c>
      <c r="F428" s="7">
        <v>30</v>
      </c>
      <c r="G428" s="7" t="s">
        <v>102</v>
      </c>
      <c r="H428" s="7">
        <v>6</v>
      </c>
      <c r="I428" s="10">
        <v>1</v>
      </c>
      <c r="J428" s="52" t="s">
        <v>754</v>
      </c>
      <c r="K428" s="7">
        <v>2</v>
      </c>
      <c r="L428" s="9">
        <v>3</v>
      </c>
      <c r="M428" s="117" t="s">
        <v>821</v>
      </c>
      <c r="N428" s="7">
        <v>11</v>
      </c>
      <c r="O428" s="10">
        <v>3</v>
      </c>
      <c r="P428" s="58" t="s">
        <v>1334</v>
      </c>
      <c r="Q428" s="7">
        <v>0</v>
      </c>
      <c r="R428" s="7">
        <v>2</v>
      </c>
      <c r="S428" s="47"/>
      <c r="T428" s="27">
        <v>0</v>
      </c>
      <c r="U428" s="3">
        <v>4</v>
      </c>
      <c r="V428" s="128"/>
      <c r="W428" s="12">
        <v>3</v>
      </c>
      <c r="X428" s="12">
        <v>3</v>
      </c>
      <c r="Y428" s="34" t="s">
        <v>2071</v>
      </c>
      <c r="Z428" s="143"/>
      <c r="AA428" s="143"/>
      <c r="AB428" s="143"/>
      <c r="AC428" s="143"/>
      <c r="AD428" s="143"/>
      <c r="AE428" s="143"/>
      <c r="AF428" s="143"/>
      <c r="AG428" s="143"/>
      <c r="AH428" s="143"/>
      <c r="AI428" s="143"/>
      <c r="AJ428" s="143"/>
      <c r="AK428" s="143"/>
      <c r="AL428" s="7">
        <f t="shared" si="66"/>
        <v>22</v>
      </c>
      <c r="AM428" s="7">
        <f t="shared" si="67"/>
        <v>16</v>
      </c>
      <c r="AN428" s="82">
        <f>+AL428/AM428</f>
        <v>1.375</v>
      </c>
      <c r="AO428" s="82">
        <f>+AL428/F428</f>
        <v>0.73333333333333328</v>
      </c>
      <c r="AP428" s="7" t="s">
        <v>2096</v>
      </c>
    </row>
    <row r="429" spans="1:42" ht="15.75" hidden="1" customHeight="1" x14ac:dyDescent="0.25">
      <c r="A429" s="7">
        <v>453</v>
      </c>
      <c r="B429" s="7" t="s">
        <v>741</v>
      </c>
      <c r="C429" s="7" t="s">
        <v>785</v>
      </c>
      <c r="D429" s="7" t="s">
        <v>16</v>
      </c>
      <c r="E429" s="108" t="s">
        <v>804</v>
      </c>
      <c r="F429" s="8">
        <v>1</v>
      </c>
      <c r="G429" s="7" t="s">
        <v>18</v>
      </c>
      <c r="H429" s="7">
        <v>9</v>
      </c>
      <c r="I429" s="7">
        <v>9</v>
      </c>
      <c r="J429" s="52" t="s">
        <v>805</v>
      </c>
      <c r="K429" s="7">
        <v>64</v>
      </c>
      <c r="L429" s="7">
        <v>64</v>
      </c>
      <c r="M429" s="117" t="s">
        <v>1186</v>
      </c>
      <c r="N429" s="7">
        <v>38</v>
      </c>
      <c r="O429" s="7">
        <v>38</v>
      </c>
      <c r="P429" s="58" t="s">
        <v>1335</v>
      </c>
      <c r="Q429" s="7">
        <v>89</v>
      </c>
      <c r="R429" s="7">
        <v>89</v>
      </c>
      <c r="S429" s="53" t="s">
        <v>1335</v>
      </c>
      <c r="T429" s="155">
        <v>211</v>
      </c>
      <c r="U429" s="164">
        <v>211</v>
      </c>
      <c r="V429" s="169" t="s">
        <v>1335</v>
      </c>
      <c r="W429" s="12">
        <v>135</v>
      </c>
      <c r="X429" s="12">
        <v>135</v>
      </c>
      <c r="Y429" s="34" t="s">
        <v>1335</v>
      </c>
      <c r="Z429" s="143"/>
      <c r="AA429" s="143"/>
      <c r="AB429" s="143"/>
      <c r="AC429" s="143"/>
      <c r="AD429" s="143"/>
      <c r="AE429" s="143"/>
      <c r="AF429" s="143"/>
      <c r="AG429" s="143"/>
      <c r="AH429" s="143"/>
      <c r="AI429" s="143"/>
      <c r="AJ429" s="143"/>
      <c r="AK429" s="143"/>
      <c r="AL429" s="7">
        <f t="shared" si="66"/>
        <v>546</v>
      </c>
      <c r="AM429" s="7">
        <f t="shared" si="67"/>
        <v>546</v>
      </c>
      <c r="AN429" s="18">
        <f>AL429/AM429</f>
        <v>1</v>
      </c>
      <c r="AO429" s="18">
        <f>+AN429/F429</f>
        <v>1</v>
      </c>
      <c r="AP429" s="7" t="s">
        <v>2096</v>
      </c>
    </row>
    <row r="430" spans="1:42" ht="15.75" hidden="1" customHeight="1" x14ac:dyDescent="0.25">
      <c r="A430" s="7">
        <v>454</v>
      </c>
      <c r="B430" s="7" t="s">
        <v>741</v>
      </c>
      <c r="C430" s="7" t="s">
        <v>766</v>
      </c>
      <c r="D430" s="7" t="s">
        <v>16</v>
      </c>
      <c r="E430" s="108" t="s">
        <v>767</v>
      </c>
      <c r="F430" s="7">
        <v>145</v>
      </c>
      <c r="G430" s="7" t="s">
        <v>102</v>
      </c>
      <c r="H430" s="17">
        <v>9</v>
      </c>
      <c r="I430" s="10">
        <v>6</v>
      </c>
      <c r="J430" s="52" t="s">
        <v>768</v>
      </c>
      <c r="K430" s="7">
        <v>12</v>
      </c>
      <c r="L430" s="9">
        <v>12</v>
      </c>
      <c r="M430" s="117" t="s">
        <v>1320</v>
      </c>
      <c r="N430" s="7">
        <v>9</v>
      </c>
      <c r="O430" s="10">
        <v>13</v>
      </c>
      <c r="P430" s="58" t="s">
        <v>1336</v>
      </c>
      <c r="Q430" s="7">
        <v>9</v>
      </c>
      <c r="R430" s="7">
        <v>12</v>
      </c>
      <c r="S430" s="53" t="s">
        <v>1607</v>
      </c>
      <c r="T430" s="155">
        <v>16</v>
      </c>
      <c r="U430" s="164">
        <v>20</v>
      </c>
      <c r="V430" s="169" t="s">
        <v>1787</v>
      </c>
      <c r="W430" s="12"/>
      <c r="X430" s="12"/>
      <c r="Y430" s="34"/>
      <c r="Z430" s="143"/>
      <c r="AA430" s="143"/>
      <c r="AB430" s="143"/>
      <c r="AC430" s="143"/>
      <c r="AD430" s="143"/>
      <c r="AE430" s="143"/>
      <c r="AF430" s="143"/>
      <c r="AG430" s="143"/>
      <c r="AH430" s="143"/>
      <c r="AI430" s="143"/>
      <c r="AJ430" s="143"/>
      <c r="AK430" s="143"/>
      <c r="AL430" s="7">
        <f t="shared" si="66"/>
        <v>55</v>
      </c>
      <c r="AM430" s="7">
        <f t="shared" si="67"/>
        <v>63</v>
      </c>
      <c r="AN430" s="18">
        <f>+AL430/AM430</f>
        <v>0.87301587301587302</v>
      </c>
      <c r="AO430" s="18">
        <f>+AL430/F430</f>
        <v>0.37931034482758619</v>
      </c>
      <c r="AP430" s="7" t="s">
        <v>2096</v>
      </c>
    </row>
    <row r="431" spans="1:42" ht="15.75" hidden="1" customHeight="1" x14ac:dyDescent="0.25">
      <c r="A431" s="7">
        <v>455</v>
      </c>
      <c r="B431" s="7" t="s">
        <v>741</v>
      </c>
      <c r="C431" s="7" t="s">
        <v>742</v>
      </c>
      <c r="D431" s="7" t="s">
        <v>16</v>
      </c>
      <c r="E431" s="108" t="s">
        <v>748</v>
      </c>
      <c r="F431" s="8">
        <v>1</v>
      </c>
      <c r="G431" s="7" t="s">
        <v>18</v>
      </c>
      <c r="H431" s="7">
        <v>1</v>
      </c>
      <c r="I431" s="7">
        <v>1</v>
      </c>
      <c r="J431" s="52" t="s">
        <v>749</v>
      </c>
      <c r="K431" s="7">
        <v>1</v>
      </c>
      <c r="L431" s="7">
        <v>1</v>
      </c>
      <c r="M431" s="117" t="s">
        <v>822</v>
      </c>
      <c r="N431" s="7">
        <v>1</v>
      </c>
      <c r="O431" s="7">
        <v>1</v>
      </c>
      <c r="P431" s="58" t="s">
        <v>1337</v>
      </c>
      <c r="Q431" s="7">
        <v>1</v>
      </c>
      <c r="R431" s="7">
        <v>1</v>
      </c>
      <c r="S431" s="53" t="s">
        <v>1337</v>
      </c>
      <c r="T431" s="155">
        <v>1</v>
      </c>
      <c r="U431" s="164">
        <v>1</v>
      </c>
      <c r="V431" s="169" t="s">
        <v>1337</v>
      </c>
      <c r="W431" s="12">
        <v>1</v>
      </c>
      <c r="X431" s="12">
        <v>1</v>
      </c>
      <c r="Y431" s="34" t="s">
        <v>1337</v>
      </c>
      <c r="Z431" s="143"/>
      <c r="AA431" s="143"/>
      <c r="AB431" s="143"/>
      <c r="AC431" s="143"/>
      <c r="AD431" s="143"/>
      <c r="AE431" s="143"/>
      <c r="AF431" s="143"/>
      <c r="AG431" s="143"/>
      <c r="AH431" s="143"/>
      <c r="AI431" s="143"/>
      <c r="AJ431" s="143"/>
      <c r="AK431" s="143"/>
      <c r="AL431" s="7">
        <f t="shared" si="66"/>
        <v>6</v>
      </c>
      <c r="AM431" s="7">
        <f t="shared" si="67"/>
        <v>6</v>
      </c>
      <c r="AN431" s="18">
        <f>AL431/AM431</f>
        <v>1</v>
      </c>
      <c r="AO431" s="18">
        <f>+AN431/F431</f>
        <v>1</v>
      </c>
      <c r="AP431" s="7" t="s">
        <v>2096</v>
      </c>
    </row>
    <row r="432" spans="1:42" ht="15.75" hidden="1" customHeight="1" x14ac:dyDescent="0.25">
      <c r="A432" s="7">
        <v>456</v>
      </c>
      <c r="B432" s="7" t="s">
        <v>741</v>
      </c>
      <c r="C432" s="7" t="s">
        <v>772</v>
      </c>
      <c r="D432" s="7" t="s">
        <v>16</v>
      </c>
      <c r="E432" s="46" t="s">
        <v>777</v>
      </c>
      <c r="F432" s="17">
        <v>3</v>
      </c>
      <c r="G432" s="7" t="s">
        <v>70</v>
      </c>
      <c r="H432" s="9">
        <v>0</v>
      </c>
      <c r="I432" s="10">
        <v>0</v>
      </c>
      <c r="J432" s="50" t="s">
        <v>26</v>
      </c>
      <c r="K432" s="9">
        <v>0</v>
      </c>
      <c r="L432" s="9">
        <v>0</v>
      </c>
      <c r="M432" s="50" t="s">
        <v>26</v>
      </c>
      <c r="N432" s="7">
        <v>0</v>
      </c>
      <c r="O432" s="10">
        <v>1</v>
      </c>
      <c r="P432" s="58" t="s">
        <v>1338</v>
      </c>
      <c r="Q432" s="10">
        <v>0</v>
      </c>
      <c r="R432" s="10">
        <v>0</v>
      </c>
      <c r="S432" s="56" t="s">
        <v>26</v>
      </c>
      <c r="T432" s="162">
        <v>0</v>
      </c>
      <c r="U432" s="165">
        <v>0</v>
      </c>
      <c r="V432" s="168" t="s">
        <v>26</v>
      </c>
      <c r="W432" s="12">
        <v>2</v>
      </c>
      <c r="X432" s="12">
        <v>1</v>
      </c>
      <c r="Y432" s="192" t="s">
        <v>2072</v>
      </c>
      <c r="Z432" s="203"/>
      <c r="AA432" s="203"/>
      <c r="AB432" s="203"/>
      <c r="AC432" s="203"/>
      <c r="AD432" s="203"/>
      <c r="AE432" s="203"/>
      <c r="AF432" s="203"/>
      <c r="AG432" s="203"/>
      <c r="AH432" s="203"/>
      <c r="AI432" s="203"/>
      <c r="AJ432" s="203"/>
      <c r="AK432" s="203"/>
      <c r="AL432" s="7">
        <f t="shared" si="66"/>
        <v>2</v>
      </c>
      <c r="AM432" s="7">
        <f t="shared" si="67"/>
        <v>2</v>
      </c>
      <c r="AN432" s="18">
        <f>+AL432/AM432</f>
        <v>1</v>
      </c>
      <c r="AO432" s="18">
        <f>+AL432/F432</f>
        <v>0.66666666666666663</v>
      </c>
      <c r="AP432" s="7" t="s">
        <v>2096</v>
      </c>
    </row>
    <row r="433" spans="1:42" ht="15.75" hidden="1" customHeight="1" x14ac:dyDescent="0.25">
      <c r="A433" s="7">
        <v>457</v>
      </c>
      <c r="B433" s="7" t="s">
        <v>741</v>
      </c>
      <c r="C433" s="7" t="s">
        <v>80</v>
      </c>
      <c r="D433" s="7" t="s">
        <v>16</v>
      </c>
      <c r="E433" s="46" t="s">
        <v>814</v>
      </c>
      <c r="F433" s="7">
        <v>1</v>
      </c>
      <c r="G433" s="7" t="s">
        <v>89</v>
      </c>
      <c r="H433" s="9">
        <v>0</v>
      </c>
      <c r="I433" s="10">
        <v>0</v>
      </c>
      <c r="J433" s="50" t="s">
        <v>26</v>
      </c>
      <c r="K433" s="9">
        <v>0</v>
      </c>
      <c r="L433" s="9">
        <v>0</v>
      </c>
      <c r="M433" s="50" t="s">
        <v>26</v>
      </c>
      <c r="N433" s="10">
        <v>0</v>
      </c>
      <c r="O433" s="10">
        <v>0</v>
      </c>
      <c r="P433" s="50" t="s">
        <v>26</v>
      </c>
      <c r="Q433" s="9">
        <v>0</v>
      </c>
      <c r="R433" s="10">
        <v>0</v>
      </c>
      <c r="S433" s="50" t="s">
        <v>26</v>
      </c>
      <c r="T433" s="92">
        <v>0</v>
      </c>
      <c r="U433" s="165">
        <v>0</v>
      </c>
      <c r="V433" s="142" t="s">
        <v>26</v>
      </c>
      <c r="W433" s="91">
        <v>0</v>
      </c>
      <c r="X433" s="165">
        <v>0</v>
      </c>
      <c r="Y433" s="142" t="s">
        <v>26</v>
      </c>
      <c r="Z433" s="143"/>
      <c r="AA433" s="143"/>
      <c r="AB433" s="143"/>
      <c r="AC433" s="143"/>
      <c r="AD433" s="143"/>
      <c r="AE433" s="143"/>
      <c r="AF433" s="143"/>
      <c r="AG433" s="143"/>
      <c r="AH433" s="143"/>
      <c r="AI433" s="143"/>
      <c r="AJ433" s="143"/>
      <c r="AK433" s="143"/>
      <c r="AL433" s="7">
        <f t="shared" si="66"/>
        <v>0</v>
      </c>
      <c r="AM433" s="7">
        <f t="shared" si="67"/>
        <v>0</v>
      </c>
      <c r="AN433" s="18" t="e">
        <f>+AL433/AM433</f>
        <v>#DIV/0!</v>
      </c>
      <c r="AO433" s="18">
        <f>+AL433/F433</f>
        <v>0</v>
      </c>
      <c r="AP433" s="7" t="s">
        <v>2094</v>
      </c>
    </row>
    <row r="434" spans="1:42" ht="15.75" hidden="1" customHeight="1" x14ac:dyDescent="0.25">
      <c r="A434" s="7">
        <v>458</v>
      </c>
      <c r="B434" s="7" t="s">
        <v>741</v>
      </c>
      <c r="C434" s="7" t="s">
        <v>785</v>
      </c>
      <c r="D434" s="7" t="s">
        <v>16</v>
      </c>
      <c r="E434" s="108" t="s">
        <v>790</v>
      </c>
      <c r="F434" s="8">
        <v>1</v>
      </c>
      <c r="G434" s="7" t="s">
        <v>18</v>
      </c>
      <c r="H434" s="7">
        <v>15</v>
      </c>
      <c r="I434" s="7">
        <v>15</v>
      </c>
      <c r="J434" s="52" t="s">
        <v>791</v>
      </c>
      <c r="K434" s="7">
        <v>94</v>
      </c>
      <c r="L434" s="7">
        <v>94</v>
      </c>
      <c r="M434" s="117" t="s">
        <v>1187</v>
      </c>
      <c r="N434" s="7">
        <v>98</v>
      </c>
      <c r="O434" s="7">
        <v>98</v>
      </c>
      <c r="P434" s="58" t="s">
        <v>1339</v>
      </c>
      <c r="Q434" s="7">
        <v>358</v>
      </c>
      <c r="R434" s="7">
        <v>358</v>
      </c>
      <c r="S434" s="53" t="s">
        <v>1339</v>
      </c>
      <c r="T434" s="27">
        <v>56</v>
      </c>
      <c r="U434" s="3">
        <v>56</v>
      </c>
      <c r="V434" s="131" t="s">
        <v>1339</v>
      </c>
      <c r="W434" s="41">
        <v>38</v>
      </c>
      <c r="X434" s="12">
        <v>38</v>
      </c>
      <c r="Y434" s="34" t="s">
        <v>1339</v>
      </c>
      <c r="Z434" s="143"/>
      <c r="AA434" s="143"/>
      <c r="AB434" s="143"/>
      <c r="AC434" s="143"/>
      <c r="AD434" s="143"/>
      <c r="AE434" s="143"/>
      <c r="AF434" s="143"/>
      <c r="AG434" s="143"/>
      <c r="AH434" s="143"/>
      <c r="AI434" s="143"/>
      <c r="AJ434" s="143"/>
      <c r="AK434" s="143"/>
      <c r="AL434" s="7">
        <f t="shared" si="66"/>
        <v>659</v>
      </c>
      <c r="AM434" s="7">
        <f t="shared" si="67"/>
        <v>659</v>
      </c>
      <c r="AN434" s="18">
        <f>AL434/AM434</f>
        <v>1</v>
      </c>
      <c r="AO434" s="18">
        <f>+AN434/F434</f>
        <v>1</v>
      </c>
      <c r="AP434" s="7" t="s">
        <v>2096</v>
      </c>
    </row>
    <row r="435" spans="1:42" ht="15.75" hidden="1" customHeight="1" x14ac:dyDescent="0.25">
      <c r="A435" s="7">
        <v>459</v>
      </c>
      <c r="B435" s="7" t="s">
        <v>741</v>
      </c>
      <c r="C435" s="7" t="s">
        <v>780</v>
      </c>
      <c r="D435" s="7" t="s">
        <v>16</v>
      </c>
      <c r="E435" s="46" t="s">
        <v>784</v>
      </c>
      <c r="F435" s="17">
        <v>3</v>
      </c>
      <c r="G435" s="7" t="s">
        <v>298</v>
      </c>
      <c r="H435" s="9">
        <v>0</v>
      </c>
      <c r="I435" s="10">
        <v>0</v>
      </c>
      <c r="J435" s="50" t="s">
        <v>26</v>
      </c>
      <c r="K435" s="10">
        <v>0</v>
      </c>
      <c r="L435" s="10">
        <v>0</v>
      </c>
      <c r="M435" s="50" t="s">
        <v>26</v>
      </c>
      <c r="N435" s="7">
        <v>1</v>
      </c>
      <c r="O435" s="10">
        <v>1</v>
      </c>
      <c r="P435" s="58" t="s">
        <v>1340</v>
      </c>
      <c r="Q435" s="10">
        <v>0</v>
      </c>
      <c r="R435" s="10">
        <v>0</v>
      </c>
      <c r="S435" s="56" t="s">
        <v>26</v>
      </c>
      <c r="T435" s="27">
        <v>1</v>
      </c>
      <c r="U435" s="3">
        <v>1</v>
      </c>
      <c r="V435" s="131" t="s">
        <v>1788</v>
      </c>
      <c r="W435" s="12">
        <v>1</v>
      </c>
      <c r="X435" s="12">
        <v>1</v>
      </c>
      <c r="Y435" s="34" t="s">
        <v>1788</v>
      </c>
      <c r="Z435" s="143"/>
      <c r="AA435" s="143"/>
      <c r="AB435" s="143"/>
      <c r="AC435" s="143"/>
      <c r="AD435" s="143"/>
      <c r="AE435" s="143"/>
      <c r="AF435" s="143"/>
      <c r="AG435" s="143"/>
      <c r="AH435" s="143"/>
      <c r="AI435" s="143"/>
      <c r="AJ435" s="143"/>
      <c r="AK435" s="143"/>
      <c r="AL435" s="7">
        <f t="shared" si="66"/>
        <v>3</v>
      </c>
      <c r="AM435" s="7">
        <f t="shared" si="67"/>
        <v>3</v>
      </c>
      <c r="AN435" s="82">
        <f>+AL435/AM435</f>
        <v>1</v>
      </c>
      <c r="AO435" s="82">
        <f>+AL435/F435</f>
        <v>1</v>
      </c>
      <c r="AP435" s="7" t="s">
        <v>2096</v>
      </c>
    </row>
    <row r="436" spans="1:42" ht="15.75" hidden="1" customHeight="1" x14ac:dyDescent="0.25">
      <c r="A436" s="7">
        <v>460</v>
      </c>
      <c r="B436" s="7" t="s">
        <v>741</v>
      </c>
      <c r="C436" s="7" t="s">
        <v>772</v>
      </c>
      <c r="D436" s="7" t="s">
        <v>16</v>
      </c>
      <c r="E436" s="108" t="s">
        <v>773</v>
      </c>
      <c r="F436" s="17">
        <v>16</v>
      </c>
      <c r="G436" s="7" t="s">
        <v>298</v>
      </c>
      <c r="H436" s="9">
        <v>0</v>
      </c>
      <c r="I436" s="10">
        <v>0</v>
      </c>
      <c r="J436" s="50" t="s">
        <v>26</v>
      </c>
      <c r="K436" s="10">
        <v>2</v>
      </c>
      <c r="L436" s="10">
        <v>2</v>
      </c>
      <c r="M436" s="50" t="s">
        <v>390</v>
      </c>
      <c r="N436" s="85">
        <v>2</v>
      </c>
      <c r="O436" s="10">
        <v>2</v>
      </c>
      <c r="P436" s="58" t="s">
        <v>1341</v>
      </c>
      <c r="Q436" s="10">
        <v>0</v>
      </c>
      <c r="R436" s="10">
        <v>0</v>
      </c>
      <c r="S436" s="56" t="s">
        <v>26</v>
      </c>
      <c r="T436" s="27">
        <v>3</v>
      </c>
      <c r="U436" s="3">
        <v>3</v>
      </c>
      <c r="V436" s="131" t="s">
        <v>1789</v>
      </c>
      <c r="W436" s="12">
        <v>0</v>
      </c>
      <c r="X436" s="12">
        <v>0</v>
      </c>
      <c r="Y436" s="34"/>
      <c r="Z436" s="143"/>
      <c r="AA436" s="143"/>
      <c r="AB436" s="143"/>
      <c r="AC436" s="143"/>
      <c r="AD436" s="143"/>
      <c r="AE436" s="143"/>
      <c r="AF436" s="143"/>
      <c r="AG436" s="143"/>
      <c r="AH436" s="143"/>
      <c r="AI436" s="143"/>
      <c r="AJ436" s="143"/>
      <c r="AK436" s="143"/>
      <c r="AL436" s="7">
        <f>H436+K436+N436+T436</f>
        <v>7</v>
      </c>
      <c r="AM436" s="7">
        <f t="shared" si="67"/>
        <v>7</v>
      </c>
      <c r="AN436" s="82">
        <f>+AL436/AM436</f>
        <v>1</v>
      </c>
      <c r="AO436" s="82">
        <f>+AL436/F436</f>
        <v>0.4375</v>
      </c>
      <c r="AP436" s="7" t="s">
        <v>2096</v>
      </c>
    </row>
    <row r="437" spans="1:42" ht="15.75" hidden="1" customHeight="1" x14ac:dyDescent="0.25">
      <c r="A437" s="7">
        <v>461</v>
      </c>
      <c r="B437" s="7" t="s">
        <v>741</v>
      </c>
      <c r="C437" s="7" t="s">
        <v>766</v>
      </c>
      <c r="D437" s="7" t="s">
        <v>16</v>
      </c>
      <c r="E437" s="46" t="s">
        <v>771</v>
      </c>
      <c r="F437" s="7">
        <v>18</v>
      </c>
      <c r="G437" s="7" t="s">
        <v>102</v>
      </c>
      <c r="H437" s="7">
        <v>0</v>
      </c>
      <c r="I437" s="7">
        <v>0</v>
      </c>
      <c r="J437" s="52"/>
      <c r="K437" s="7">
        <v>2</v>
      </c>
      <c r="L437" s="10">
        <v>3</v>
      </c>
      <c r="M437" s="117" t="s">
        <v>823</v>
      </c>
      <c r="N437" s="7">
        <v>2</v>
      </c>
      <c r="O437" s="10">
        <v>1</v>
      </c>
      <c r="P437" s="58" t="s">
        <v>1342</v>
      </c>
      <c r="Q437" s="7">
        <v>0</v>
      </c>
      <c r="R437" s="7">
        <v>1</v>
      </c>
      <c r="S437" s="47"/>
      <c r="T437" s="39">
        <v>7</v>
      </c>
      <c r="U437" s="40">
        <v>7</v>
      </c>
      <c r="V437" s="131" t="s">
        <v>1790</v>
      </c>
      <c r="W437" s="12"/>
      <c r="X437" s="12"/>
      <c r="Y437" s="34"/>
      <c r="Z437" s="143"/>
      <c r="AA437" s="143"/>
      <c r="AB437" s="143"/>
      <c r="AC437" s="143"/>
      <c r="AD437" s="143"/>
      <c r="AE437" s="143"/>
      <c r="AF437" s="143"/>
      <c r="AG437" s="143"/>
      <c r="AH437" s="143"/>
      <c r="AI437" s="143"/>
      <c r="AJ437" s="143"/>
      <c r="AK437" s="143"/>
      <c r="AL437" s="7">
        <f t="shared" ref="AL437:AL468" si="68">H437+K437+N437+Q437+T437+W437</f>
        <v>11</v>
      </c>
      <c r="AM437" s="7">
        <f t="shared" si="67"/>
        <v>12</v>
      </c>
      <c r="AN437" s="18">
        <f>+AL437/AM437</f>
        <v>0.91666666666666663</v>
      </c>
      <c r="AO437" s="18">
        <f>+AL437/F437</f>
        <v>0.61111111111111116</v>
      </c>
      <c r="AP437" s="7" t="s">
        <v>2096</v>
      </c>
    </row>
    <row r="438" spans="1:42" ht="15.75" hidden="1" customHeight="1" x14ac:dyDescent="0.25">
      <c r="A438" s="7">
        <v>462</v>
      </c>
      <c r="B438" s="7" t="s">
        <v>741</v>
      </c>
      <c r="C438" s="7" t="s">
        <v>759</v>
      </c>
      <c r="D438" s="7" t="s">
        <v>16</v>
      </c>
      <c r="E438" s="46" t="s">
        <v>761</v>
      </c>
      <c r="F438" s="7">
        <v>1</v>
      </c>
      <c r="G438" s="7" t="s">
        <v>762</v>
      </c>
      <c r="H438" s="9">
        <v>0</v>
      </c>
      <c r="I438" s="10">
        <v>0</v>
      </c>
      <c r="J438" s="50" t="s">
        <v>26</v>
      </c>
      <c r="K438" s="10">
        <v>0</v>
      </c>
      <c r="L438" s="10">
        <v>0</v>
      </c>
      <c r="M438" s="50" t="s">
        <v>26</v>
      </c>
      <c r="N438" s="10">
        <v>0</v>
      </c>
      <c r="O438" s="10">
        <v>0</v>
      </c>
      <c r="P438" s="50" t="s">
        <v>26</v>
      </c>
      <c r="Q438" s="10">
        <v>0</v>
      </c>
      <c r="R438" s="10">
        <v>0</v>
      </c>
      <c r="S438" s="56" t="s">
        <v>26</v>
      </c>
      <c r="T438" s="27">
        <v>0</v>
      </c>
      <c r="U438" s="3">
        <v>0</v>
      </c>
      <c r="V438" s="131" t="s">
        <v>1783</v>
      </c>
      <c r="W438" s="12">
        <v>0</v>
      </c>
      <c r="X438" s="12">
        <v>0</v>
      </c>
      <c r="Y438" s="34" t="s">
        <v>1783</v>
      </c>
      <c r="Z438" s="143"/>
      <c r="AA438" s="143"/>
      <c r="AB438" s="143"/>
      <c r="AC438" s="143"/>
      <c r="AD438" s="143"/>
      <c r="AE438" s="143"/>
      <c r="AF438" s="143"/>
      <c r="AG438" s="143"/>
      <c r="AH438" s="143"/>
      <c r="AI438" s="143"/>
      <c r="AJ438" s="143"/>
      <c r="AK438" s="143"/>
      <c r="AL438" s="7">
        <f t="shared" si="68"/>
        <v>0</v>
      </c>
      <c r="AM438" s="7">
        <f t="shared" si="67"/>
        <v>0</v>
      </c>
      <c r="AN438" s="18" t="e">
        <f>+AL438/AM438</f>
        <v>#DIV/0!</v>
      </c>
      <c r="AO438" s="18">
        <f>+AL438/F438</f>
        <v>0</v>
      </c>
      <c r="AP438" s="7" t="s">
        <v>2094</v>
      </c>
    </row>
    <row r="439" spans="1:42" ht="15.75" hidden="1" customHeight="1" x14ac:dyDescent="0.25">
      <c r="A439" s="7">
        <v>463</v>
      </c>
      <c r="B439" s="7" t="s">
        <v>741</v>
      </c>
      <c r="C439" s="7" t="s">
        <v>785</v>
      </c>
      <c r="D439" s="7" t="s">
        <v>16</v>
      </c>
      <c r="E439" s="108" t="s">
        <v>796</v>
      </c>
      <c r="F439" s="8">
        <v>1</v>
      </c>
      <c r="G439" s="7" t="s">
        <v>18</v>
      </c>
      <c r="H439" s="7">
        <v>12</v>
      </c>
      <c r="I439" s="7">
        <v>12</v>
      </c>
      <c r="J439" s="52" t="s">
        <v>797</v>
      </c>
      <c r="K439" s="7">
        <v>27</v>
      </c>
      <c r="L439" s="7">
        <v>27</v>
      </c>
      <c r="M439" s="117" t="s">
        <v>1188</v>
      </c>
      <c r="N439" s="7">
        <v>6</v>
      </c>
      <c r="O439" s="7">
        <v>6</v>
      </c>
      <c r="P439" s="58" t="s">
        <v>1343</v>
      </c>
      <c r="Q439" s="7">
        <v>3</v>
      </c>
      <c r="R439" s="7">
        <v>3</v>
      </c>
      <c r="S439" s="53" t="s">
        <v>1343</v>
      </c>
      <c r="T439" s="27">
        <v>3</v>
      </c>
      <c r="U439" s="3">
        <v>3</v>
      </c>
      <c r="V439" s="131" t="s">
        <v>1343</v>
      </c>
      <c r="W439" s="12">
        <v>11</v>
      </c>
      <c r="X439" s="12">
        <v>11</v>
      </c>
      <c r="Y439" s="34" t="s">
        <v>1343</v>
      </c>
      <c r="Z439" s="143"/>
      <c r="AA439" s="143"/>
      <c r="AB439" s="143"/>
      <c r="AC439" s="143"/>
      <c r="AD439" s="143"/>
      <c r="AE439" s="143"/>
      <c r="AF439" s="143"/>
      <c r="AG439" s="143"/>
      <c r="AH439" s="143"/>
      <c r="AI439" s="143"/>
      <c r="AJ439" s="143"/>
      <c r="AK439" s="143"/>
      <c r="AL439" s="7">
        <f t="shared" si="68"/>
        <v>62</v>
      </c>
      <c r="AM439" s="7">
        <f t="shared" si="67"/>
        <v>62</v>
      </c>
      <c r="AN439" s="18">
        <f>AL439/AM439</f>
        <v>1</v>
      </c>
      <c r="AO439" s="18">
        <f>+AN439/F439</f>
        <v>1</v>
      </c>
      <c r="AP439" s="7" t="s">
        <v>2096</v>
      </c>
    </row>
    <row r="440" spans="1:42" ht="15.75" hidden="1" customHeight="1" x14ac:dyDescent="0.25">
      <c r="A440" s="7">
        <v>464</v>
      </c>
      <c r="B440" s="7" t="s">
        <v>741</v>
      </c>
      <c r="C440" s="7" t="s">
        <v>785</v>
      </c>
      <c r="D440" s="7" t="s">
        <v>16</v>
      </c>
      <c r="E440" s="108" t="s">
        <v>792</v>
      </c>
      <c r="F440" s="8">
        <v>1</v>
      </c>
      <c r="G440" s="7" t="s">
        <v>18</v>
      </c>
      <c r="H440" s="7">
        <v>11</v>
      </c>
      <c r="I440" s="7">
        <v>11</v>
      </c>
      <c r="J440" s="52" t="s">
        <v>793</v>
      </c>
      <c r="K440" s="7">
        <v>38</v>
      </c>
      <c r="L440" s="7">
        <v>38</v>
      </c>
      <c r="M440" s="117" t="s">
        <v>1189</v>
      </c>
      <c r="N440" s="7">
        <v>5</v>
      </c>
      <c r="O440" s="7">
        <v>5</v>
      </c>
      <c r="P440" s="58" t="s">
        <v>1344</v>
      </c>
      <c r="Q440" s="7">
        <v>4</v>
      </c>
      <c r="R440" s="7">
        <v>4</v>
      </c>
      <c r="S440" s="53" t="s">
        <v>1344</v>
      </c>
      <c r="T440" s="27">
        <v>8</v>
      </c>
      <c r="U440" s="3">
        <v>8</v>
      </c>
      <c r="V440" s="131" t="s">
        <v>1344</v>
      </c>
      <c r="W440" s="12">
        <v>6</v>
      </c>
      <c r="X440" s="12">
        <v>6</v>
      </c>
      <c r="Y440" s="34" t="s">
        <v>1344</v>
      </c>
      <c r="Z440" s="143"/>
      <c r="AA440" s="143"/>
      <c r="AB440" s="143"/>
      <c r="AC440" s="143"/>
      <c r="AD440" s="143"/>
      <c r="AE440" s="143"/>
      <c r="AF440" s="143"/>
      <c r="AG440" s="143"/>
      <c r="AH440" s="143"/>
      <c r="AI440" s="143"/>
      <c r="AJ440" s="143"/>
      <c r="AK440" s="143"/>
      <c r="AL440" s="7">
        <f t="shared" si="68"/>
        <v>72</v>
      </c>
      <c r="AM440" s="7">
        <f t="shared" si="67"/>
        <v>72</v>
      </c>
      <c r="AN440" s="18">
        <f>AL440/AM440</f>
        <v>1</v>
      </c>
      <c r="AO440" s="18">
        <f>+AN440/F440</f>
        <v>1</v>
      </c>
      <c r="AP440" s="7" t="s">
        <v>2096</v>
      </c>
    </row>
    <row r="441" spans="1:42" ht="15.75" hidden="1" customHeight="1" x14ac:dyDescent="0.25">
      <c r="A441" s="7">
        <v>465</v>
      </c>
      <c r="B441" s="7" t="s">
        <v>741</v>
      </c>
      <c r="C441" s="7" t="s">
        <v>785</v>
      </c>
      <c r="D441" s="7" t="s">
        <v>16</v>
      </c>
      <c r="E441" s="108" t="s">
        <v>800</v>
      </c>
      <c r="F441" s="8">
        <v>1</v>
      </c>
      <c r="G441" s="7" t="s">
        <v>18</v>
      </c>
      <c r="H441" s="7">
        <v>6</v>
      </c>
      <c r="I441" s="7">
        <v>6</v>
      </c>
      <c r="J441" s="52" t="s">
        <v>801</v>
      </c>
      <c r="K441" s="7">
        <v>15</v>
      </c>
      <c r="L441" s="7">
        <v>15</v>
      </c>
      <c r="M441" s="117" t="s">
        <v>1190</v>
      </c>
      <c r="N441" s="7">
        <v>3</v>
      </c>
      <c r="O441" s="7">
        <v>3</v>
      </c>
      <c r="P441" s="58" t="s">
        <v>1345</v>
      </c>
      <c r="Q441" s="7">
        <v>0</v>
      </c>
      <c r="R441" s="7">
        <v>0</v>
      </c>
      <c r="S441" s="47"/>
      <c r="T441" s="27">
        <v>4</v>
      </c>
      <c r="U441" s="3">
        <v>4</v>
      </c>
      <c r="V441" s="131" t="s">
        <v>1345</v>
      </c>
      <c r="W441" s="12">
        <v>1</v>
      </c>
      <c r="X441" s="12">
        <v>1</v>
      </c>
      <c r="Y441" s="34" t="s">
        <v>1345</v>
      </c>
      <c r="Z441" s="143"/>
      <c r="AA441" s="143"/>
      <c r="AB441" s="143"/>
      <c r="AC441" s="143"/>
      <c r="AD441" s="143"/>
      <c r="AE441" s="143"/>
      <c r="AF441" s="143"/>
      <c r="AG441" s="143"/>
      <c r="AH441" s="143"/>
      <c r="AI441" s="143"/>
      <c r="AJ441" s="143"/>
      <c r="AK441" s="143"/>
      <c r="AL441" s="7">
        <f t="shared" si="68"/>
        <v>29</v>
      </c>
      <c r="AM441" s="7">
        <f t="shared" si="67"/>
        <v>29</v>
      </c>
      <c r="AN441" s="18">
        <f>AL441/AM441</f>
        <v>1</v>
      </c>
      <c r="AO441" s="18">
        <f>+AN441/F441</f>
        <v>1</v>
      </c>
      <c r="AP441" s="7" t="s">
        <v>2096</v>
      </c>
    </row>
    <row r="442" spans="1:42" ht="15.75" hidden="1" customHeight="1" x14ac:dyDescent="0.25">
      <c r="A442" s="7">
        <v>466</v>
      </c>
      <c r="B442" s="7" t="s">
        <v>741</v>
      </c>
      <c r="C442" s="7" t="s">
        <v>80</v>
      </c>
      <c r="D442" s="7" t="s">
        <v>16</v>
      </c>
      <c r="E442" s="108" t="s">
        <v>807</v>
      </c>
      <c r="F442" s="8">
        <v>1</v>
      </c>
      <c r="G442" s="7" t="s">
        <v>18</v>
      </c>
      <c r="H442" s="7">
        <v>73</v>
      </c>
      <c r="I442" s="7">
        <v>73</v>
      </c>
      <c r="J442" s="52" t="s">
        <v>808</v>
      </c>
      <c r="K442" s="7">
        <v>132</v>
      </c>
      <c r="L442" s="7">
        <v>132</v>
      </c>
      <c r="M442" s="117" t="s">
        <v>824</v>
      </c>
      <c r="N442" s="7">
        <v>60</v>
      </c>
      <c r="O442" s="7">
        <v>60</v>
      </c>
      <c r="P442" s="58" t="s">
        <v>1346</v>
      </c>
      <c r="Q442" s="7">
        <v>31</v>
      </c>
      <c r="R442" s="7">
        <v>31</v>
      </c>
      <c r="S442" s="53" t="s">
        <v>1346</v>
      </c>
      <c r="T442" s="27">
        <v>54</v>
      </c>
      <c r="U442" s="3">
        <v>54</v>
      </c>
      <c r="V442" s="131" t="s">
        <v>1791</v>
      </c>
      <c r="W442" s="12">
        <v>118</v>
      </c>
      <c r="X442" s="12">
        <v>118</v>
      </c>
      <c r="Y442" s="34" t="s">
        <v>2073</v>
      </c>
      <c r="Z442" s="143"/>
      <c r="AA442" s="143"/>
      <c r="AB442" s="143"/>
      <c r="AC442" s="143"/>
      <c r="AD442" s="143"/>
      <c r="AE442" s="143"/>
      <c r="AF442" s="143"/>
      <c r="AG442" s="143"/>
      <c r="AH442" s="143"/>
      <c r="AI442" s="143"/>
      <c r="AJ442" s="143"/>
      <c r="AK442" s="143"/>
      <c r="AL442" s="7">
        <f t="shared" si="68"/>
        <v>468</v>
      </c>
      <c r="AM442" s="7">
        <f t="shared" si="67"/>
        <v>468</v>
      </c>
      <c r="AN442" s="18">
        <f>AL442/AM442</f>
        <v>1</v>
      </c>
      <c r="AO442" s="18">
        <f>+AN442/F442</f>
        <v>1</v>
      </c>
      <c r="AP442" s="7" t="s">
        <v>2096</v>
      </c>
    </row>
    <row r="443" spans="1:42" ht="15.75" hidden="1" customHeight="1" x14ac:dyDescent="0.25">
      <c r="A443" s="7">
        <v>467</v>
      </c>
      <c r="B443" s="7" t="s">
        <v>741</v>
      </c>
      <c r="C443" s="7" t="s">
        <v>742</v>
      </c>
      <c r="D443" s="7" t="s">
        <v>16</v>
      </c>
      <c r="E443" s="108" t="s">
        <v>744</v>
      </c>
      <c r="F443" s="8">
        <v>1</v>
      </c>
      <c r="G443" s="7" t="s">
        <v>18</v>
      </c>
      <c r="H443" s="7">
        <v>1</v>
      </c>
      <c r="I443" s="7">
        <v>1</v>
      </c>
      <c r="J443" s="52" t="s">
        <v>745</v>
      </c>
      <c r="K443" s="7">
        <v>1</v>
      </c>
      <c r="L443" s="7">
        <v>1</v>
      </c>
      <c r="M443" s="117" t="s">
        <v>825</v>
      </c>
      <c r="N443" s="7">
        <v>1</v>
      </c>
      <c r="O443" s="7">
        <v>1</v>
      </c>
      <c r="P443" s="58" t="s">
        <v>1347</v>
      </c>
      <c r="Q443" s="7">
        <v>1</v>
      </c>
      <c r="R443" s="7">
        <v>1</v>
      </c>
      <c r="S443" s="133" t="s">
        <v>1608</v>
      </c>
      <c r="T443" s="27">
        <v>4</v>
      </c>
      <c r="U443" s="3">
        <v>4</v>
      </c>
      <c r="V443" s="131" t="s">
        <v>1920</v>
      </c>
      <c r="W443" s="12">
        <v>4</v>
      </c>
      <c r="X443" s="12">
        <v>4</v>
      </c>
      <c r="Y443" s="34" t="s">
        <v>2074</v>
      </c>
      <c r="Z443" s="143"/>
      <c r="AA443" s="143"/>
      <c r="AB443" s="143"/>
      <c r="AC443" s="143"/>
      <c r="AD443" s="143"/>
      <c r="AE443" s="143"/>
      <c r="AF443" s="143"/>
      <c r="AG443" s="143"/>
      <c r="AH443" s="143"/>
      <c r="AI443" s="143"/>
      <c r="AJ443" s="143"/>
      <c r="AK443" s="143"/>
      <c r="AL443" s="7">
        <f t="shared" si="68"/>
        <v>12</v>
      </c>
      <c r="AM443" s="7">
        <f t="shared" si="67"/>
        <v>12</v>
      </c>
      <c r="AN443" s="18">
        <f>AL443/AM443</f>
        <v>1</v>
      </c>
      <c r="AO443" s="18">
        <f>+AN443/F443</f>
        <v>1</v>
      </c>
      <c r="AP443" s="7" t="s">
        <v>2096</v>
      </c>
    </row>
    <row r="444" spans="1:42" ht="15.75" hidden="1" customHeight="1" x14ac:dyDescent="0.25">
      <c r="A444" s="7">
        <v>468</v>
      </c>
      <c r="B444" s="7" t="s">
        <v>741</v>
      </c>
      <c r="C444" s="7" t="s">
        <v>759</v>
      </c>
      <c r="D444" s="7" t="s">
        <v>16</v>
      </c>
      <c r="E444" s="46" t="s">
        <v>760</v>
      </c>
      <c r="F444" s="7">
        <v>2</v>
      </c>
      <c r="G444" s="7" t="s">
        <v>117</v>
      </c>
      <c r="H444" s="9">
        <v>0</v>
      </c>
      <c r="I444" s="10">
        <v>0</v>
      </c>
      <c r="J444" s="50" t="s">
        <v>26</v>
      </c>
      <c r="K444" s="10">
        <v>0</v>
      </c>
      <c r="L444" s="10">
        <v>0</v>
      </c>
      <c r="M444" s="50" t="s">
        <v>26</v>
      </c>
      <c r="N444" s="10">
        <v>0</v>
      </c>
      <c r="O444" s="10">
        <v>0</v>
      </c>
      <c r="P444" s="50" t="s">
        <v>26</v>
      </c>
      <c r="Q444" s="10">
        <v>0</v>
      </c>
      <c r="R444" s="10">
        <v>0</v>
      </c>
      <c r="S444" s="56" t="s">
        <v>26</v>
      </c>
      <c r="T444" s="27">
        <v>0</v>
      </c>
      <c r="U444" s="3">
        <v>0</v>
      </c>
      <c r="V444" s="102" t="s">
        <v>1783</v>
      </c>
      <c r="W444" s="12">
        <v>0</v>
      </c>
      <c r="X444" s="12">
        <v>1</v>
      </c>
      <c r="Y444" s="34" t="s">
        <v>1783</v>
      </c>
      <c r="Z444" s="143"/>
      <c r="AA444" s="143"/>
      <c r="AB444" s="143"/>
      <c r="AC444" s="143"/>
      <c r="AD444" s="143"/>
      <c r="AE444" s="143"/>
      <c r="AF444" s="143"/>
      <c r="AG444" s="143"/>
      <c r="AH444" s="143"/>
      <c r="AI444" s="143"/>
      <c r="AJ444" s="143"/>
      <c r="AK444" s="143"/>
      <c r="AL444" s="7">
        <f t="shared" si="68"/>
        <v>0</v>
      </c>
      <c r="AM444" s="7">
        <f t="shared" si="67"/>
        <v>1</v>
      </c>
      <c r="AN444" s="18">
        <f>+AL444/AM444</f>
        <v>0</v>
      </c>
      <c r="AO444" s="18">
        <f>+AL444/F444</f>
        <v>0</v>
      </c>
      <c r="AP444" s="7" t="s">
        <v>2098</v>
      </c>
    </row>
    <row r="445" spans="1:42" ht="15.75" hidden="1" customHeight="1" x14ac:dyDescent="0.25">
      <c r="A445" s="7">
        <v>469</v>
      </c>
      <c r="B445" s="7" t="s">
        <v>741</v>
      </c>
      <c r="C445" s="7" t="s">
        <v>780</v>
      </c>
      <c r="D445" s="7" t="s">
        <v>16</v>
      </c>
      <c r="E445" s="46" t="s">
        <v>781</v>
      </c>
      <c r="F445" s="7">
        <v>3</v>
      </c>
      <c r="G445" s="7" t="s">
        <v>117</v>
      </c>
      <c r="H445" s="9">
        <v>0</v>
      </c>
      <c r="I445" s="10">
        <v>0</v>
      </c>
      <c r="J445" s="50" t="s">
        <v>26</v>
      </c>
      <c r="K445" s="10">
        <v>0</v>
      </c>
      <c r="L445" s="10">
        <v>0</v>
      </c>
      <c r="M445" s="50" t="s">
        <v>26</v>
      </c>
      <c r="N445" s="7">
        <v>1</v>
      </c>
      <c r="O445" s="10">
        <v>1</v>
      </c>
      <c r="P445" s="58" t="s">
        <v>1348</v>
      </c>
      <c r="Q445" s="10">
        <v>0</v>
      </c>
      <c r="R445" s="10">
        <v>0</v>
      </c>
      <c r="S445" s="56" t="s">
        <v>26</v>
      </c>
      <c r="T445" s="27">
        <v>0</v>
      </c>
      <c r="U445" s="3">
        <v>0</v>
      </c>
      <c r="V445" s="102" t="s">
        <v>1783</v>
      </c>
      <c r="W445" s="12">
        <v>1</v>
      </c>
      <c r="X445" s="12">
        <v>1</v>
      </c>
      <c r="Y445" s="34" t="s">
        <v>2075</v>
      </c>
      <c r="Z445" s="143"/>
      <c r="AA445" s="143"/>
      <c r="AB445" s="143"/>
      <c r="AC445" s="143"/>
      <c r="AD445" s="143"/>
      <c r="AE445" s="143"/>
      <c r="AF445" s="143"/>
      <c r="AG445" s="143"/>
      <c r="AH445" s="143"/>
      <c r="AI445" s="143"/>
      <c r="AJ445" s="143"/>
      <c r="AK445" s="143"/>
      <c r="AL445" s="7">
        <f t="shared" si="68"/>
        <v>2</v>
      </c>
      <c r="AM445" s="7">
        <f t="shared" si="67"/>
        <v>2</v>
      </c>
      <c r="AN445" s="82">
        <f>+AL445/AM445</f>
        <v>1</v>
      </c>
      <c r="AO445" s="82">
        <f>+AL445/F445</f>
        <v>0.66666666666666663</v>
      </c>
      <c r="AP445" s="7" t="s">
        <v>2096</v>
      </c>
    </row>
    <row r="446" spans="1:42" ht="15.75" hidden="1" customHeight="1" x14ac:dyDescent="0.25">
      <c r="A446" s="7">
        <v>470</v>
      </c>
      <c r="B446" s="7" t="s">
        <v>741</v>
      </c>
      <c r="C446" s="7" t="s">
        <v>759</v>
      </c>
      <c r="D446" s="7" t="s">
        <v>16</v>
      </c>
      <c r="E446" s="46" t="s">
        <v>763</v>
      </c>
      <c r="F446" s="7">
        <v>20</v>
      </c>
      <c r="G446" s="7" t="s">
        <v>293</v>
      </c>
      <c r="H446" s="7">
        <v>0</v>
      </c>
      <c r="I446" s="10">
        <v>1</v>
      </c>
      <c r="J446" s="52"/>
      <c r="K446" s="7">
        <v>0</v>
      </c>
      <c r="L446" s="10">
        <v>2</v>
      </c>
      <c r="M446" s="57"/>
      <c r="N446" s="7">
        <v>0</v>
      </c>
      <c r="O446" s="10">
        <v>2</v>
      </c>
      <c r="P446" s="58" t="s">
        <v>1217</v>
      </c>
      <c r="Q446" s="7">
        <v>1</v>
      </c>
      <c r="R446" s="7">
        <v>2</v>
      </c>
      <c r="S446" s="53" t="s">
        <v>1609</v>
      </c>
      <c r="T446" s="27">
        <v>2</v>
      </c>
      <c r="U446" s="3">
        <v>2</v>
      </c>
      <c r="V446" s="131" t="s">
        <v>1609</v>
      </c>
      <c r="W446" s="12">
        <v>3</v>
      </c>
      <c r="X446" s="12">
        <v>2</v>
      </c>
      <c r="Y446" s="34" t="s">
        <v>1609</v>
      </c>
      <c r="Z446" s="143"/>
      <c r="AA446" s="143"/>
      <c r="AB446" s="143"/>
      <c r="AC446" s="143"/>
      <c r="AD446" s="143"/>
      <c r="AE446" s="143"/>
      <c r="AF446" s="143"/>
      <c r="AG446" s="143"/>
      <c r="AH446" s="143"/>
      <c r="AI446" s="143"/>
      <c r="AJ446" s="143"/>
      <c r="AK446" s="143"/>
      <c r="AL446" s="7">
        <f t="shared" si="68"/>
        <v>6</v>
      </c>
      <c r="AM446" s="7">
        <f t="shared" si="67"/>
        <v>11</v>
      </c>
      <c r="AN446" s="18">
        <f>+AL446/AM446</f>
        <v>0.54545454545454541</v>
      </c>
      <c r="AO446" s="18">
        <f>+AL446/F446</f>
        <v>0.3</v>
      </c>
      <c r="AP446" s="7" t="s">
        <v>2097</v>
      </c>
    </row>
    <row r="447" spans="1:42" ht="15.75" hidden="1" customHeight="1" x14ac:dyDescent="0.25">
      <c r="A447" s="7">
        <v>471</v>
      </c>
      <c r="B447" s="7" t="s">
        <v>741</v>
      </c>
      <c r="C447" s="7" t="s">
        <v>750</v>
      </c>
      <c r="D447" s="7" t="s">
        <v>16</v>
      </c>
      <c r="E447" s="108" t="s">
        <v>755</v>
      </c>
      <c r="F447" s="7">
        <v>3</v>
      </c>
      <c r="G447" s="7" t="s">
        <v>756</v>
      </c>
      <c r="H447" s="7">
        <v>1</v>
      </c>
      <c r="I447" s="10">
        <v>1</v>
      </c>
      <c r="J447" s="52" t="s">
        <v>757</v>
      </c>
      <c r="K447" s="7">
        <v>1</v>
      </c>
      <c r="L447" s="10">
        <v>1</v>
      </c>
      <c r="M447" s="117" t="s">
        <v>826</v>
      </c>
      <c r="N447" s="7">
        <v>3</v>
      </c>
      <c r="O447" s="10">
        <v>1</v>
      </c>
      <c r="P447" s="58" t="s">
        <v>1349</v>
      </c>
      <c r="Q447" s="10">
        <v>0</v>
      </c>
      <c r="R447" s="10">
        <v>0</v>
      </c>
      <c r="S447" s="56" t="s">
        <v>26</v>
      </c>
      <c r="T447" s="27">
        <v>2</v>
      </c>
      <c r="U447" s="3">
        <v>0</v>
      </c>
      <c r="V447" s="131" t="s">
        <v>1792</v>
      </c>
      <c r="W447" s="41">
        <v>1</v>
      </c>
      <c r="X447" s="12">
        <v>1</v>
      </c>
      <c r="Y447" s="34" t="s">
        <v>2076</v>
      </c>
      <c r="Z447" s="143"/>
      <c r="AA447" s="143"/>
      <c r="AB447" s="143"/>
      <c r="AC447" s="143"/>
      <c r="AD447" s="143"/>
      <c r="AE447" s="143"/>
      <c r="AF447" s="143"/>
      <c r="AG447" s="143"/>
      <c r="AH447" s="143"/>
      <c r="AI447" s="143"/>
      <c r="AJ447" s="143"/>
      <c r="AK447" s="143"/>
      <c r="AL447" s="7">
        <f t="shared" si="68"/>
        <v>8</v>
      </c>
      <c r="AM447" s="7">
        <f t="shared" si="67"/>
        <v>4</v>
      </c>
      <c r="AN447" s="82">
        <f>+AL447/AM447</f>
        <v>2</v>
      </c>
      <c r="AO447" s="82">
        <f>+AL447/F447</f>
        <v>2.6666666666666665</v>
      </c>
      <c r="AP447" s="7" t="s">
        <v>2096</v>
      </c>
    </row>
    <row r="448" spans="1:42" ht="15.75" hidden="1" customHeight="1" x14ac:dyDescent="0.25">
      <c r="A448" s="7">
        <v>472</v>
      </c>
      <c r="B448" s="7" t="s">
        <v>741</v>
      </c>
      <c r="C448" s="7" t="s">
        <v>772</v>
      </c>
      <c r="D448" s="7" t="s">
        <v>16</v>
      </c>
      <c r="E448" s="46" t="s">
        <v>778</v>
      </c>
      <c r="F448" s="17">
        <v>1</v>
      </c>
      <c r="G448" s="7" t="s">
        <v>779</v>
      </c>
      <c r="H448" s="9">
        <v>0</v>
      </c>
      <c r="I448" s="10">
        <v>0</v>
      </c>
      <c r="J448" s="50" t="s">
        <v>26</v>
      </c>
      <c r="K448" s="10">
        <v>0</v>
      </c>
      <c r="L448" s="10">
        <v>0</v>
      </c>
      <c r="M448" s="50" t="s">
        <v>26</v>
      </c>
      <c r="N448" s="10">
        <v>0</v>
      </c>
      <c r="O448" s="10">
        <v>0</v>
      </c>
      <c r="P448" s="50" t="s">
        <v>26</v>
      </c>
      <c r="Q448" s="10">
        <v>0</v>
      </c>
      <c r="R448" s="10">
        <v>0</v>
      </c>
      <c r="S448" s="56" t="s">
        <v>26</v>
      </c>
      <c r="T448" s="151">
        <v>0</v>
      </c>
      <c r="U448" s="10">
        <v>0</v>
      </c>
      <c r="V448" s="50" t="s">
        <v>26</v>
      </c>
      <c r="W448" s="91">
        <v>0</v>
      </c>
      <c r="X448" s="165">
        <v>0</v>
      </c>
      <c r="Y448" s="142" t="s">
        <v>26</v>
      </c>
      <c r="Z448" s="143"/>
      <c r="AA448" s="143"/>
      <c r="AB448" s="143"/>
      <c r="AC448" s="143"/>
      <c r="AD448" s="143"/>
      <c r="AE448" s="143"/>
      <c r="AF448" s="143"/>
      <c r="AG448" s="143"/>
      <c r="AH448" s="143"/>
      <c r="AI448" s="143"/>
      <c r="AJ448" s="143"/>
      <c r="AK448" s="143"/>
      <c r="AL448" s="7">
        <f t="shared" si="68"/>
        <v>0</v>
      </c>
      <c r="AM448" s="7">
        <f>I448+L448+O448</f>
        <v>0</v>
      </c>
      <c r="AN448" s="18" t="e">
        <f>+AL448/AM448</f>
        <v>#DIV/0!</v>
      </c>
      <c r="AO448" s="18">
        <f>+AL448/F448</f>
        <v>0</v>
      </c>
      <c r="AP448" s="7" t="s">
        <v>2094</v>
      </c>
    </row>
    <row r="449" spans="1:42" ht="15.75" hidden="1" customHeight="1" x14ac:dyDescent="0.25">
      <c r="A449" s="7">
        <v>473</v>
      </c>
      <c r="B449" s="7" t="s">
        <v>741</v>
      </c>
      <c r="C449" s="7" t="s">
        <v>785</v>
      </c>
      <c r="D449" s="7" t="s">
        <v>16</v>
      </c>
      <c r="E449" s="108" t="s">
        <v>794</v>
      </c>
      <c r="F449" s="8">
        <v>1</v>
      </c>
      <c r="G449" s="7" t="s">
        <v>18</v>
      </c>
      <c r="H449" s="7">
        <v>9</v>
      </c>
      <c r="I449" s="7">
        <v>9</v>
      </c>
      <c r="J449" s="52" t="s">
        <v>795</v>
      </c>
      <c r="K449" s="7">
        <v>64</v>
      </c>
      <c r="L449" s="7">
        <v>64</v>
      </c>
      <c r="M449" s="117" t="s">
        <v>1191</v>
      </c>
      <c r="N449" s="7">
        <v>2</v>
      </c>
      <c r="O449" s="7">
        <v>2</v>
      </c>
      <c r="P449" s="58" t="s">
        <v>1350</v>
      </c>
      <c r="Q449" s="7">
        <v>3</v>
      </c>
      <c r="R449" s="7">
        <v>3</v>
      </c>
      <c r="S449" s="53" t="s">
        <v>1350</v>
      </c>
      <c r="T449" s="3">
        <v>5</v>
      </c>
      <c r="U449" s="3">
        <v>5</v>
      </c>
      <c r="V449" s="131" t="s">
        <v>1350</v>
      </c>
      <c r="W449" s="12">
        <v>4</v>
      </c>
      <c r="X449" s="12">
        <v>4</v>
      </c>
      <c r="Y449" s="34" t="s">
        <v>1350</v>
      </c>
      <c r="Z449" s="143"/>
      <c r="AA449" s="143"/>
      <c r="AB449" s="143"/>
      <c r="AC449" s="143"/>
      <c r="AD449" s="143"/>
      <c r="AE449" s="143"/>
      <c r="AF449" s="143"/>
      <c r="AG449" s="143"/>
      <c r="AH449" s="143"/>
      <c r="AI449" s="143"/>
      <c r="AJ449" s="143"/>
      <c r="AK449" s="143"/>
      <c r="AL449" s="7">
        <f t="shared" si="68"/>
        <v>87</v>
      </c>
      <c r="AM449" s="7">
        <f t="shared" ref="AM449:AM480" si="69">I449+L449+O449+R449+U449+X449</f>
        <v>87</v>
      </c>
      <c r="AN449" s="18">
        <f>AL449/AM449</f>
        <v>1</v>
      </c>
      <c r="AO449" s="18">
        <f>+AN449/F449</f>
        <v>1</v>
      </c>
      <c r="AP449" s="7" t="s">
        <v>2096</v>
      </c>
    </row>
    <row r="450" spans="1:42" ht="15.75" hidden="1" customHeight="1" x14ac:dyDescent="0.25">
      <c r="A450" s="7">
        <v>474</v>
      </c>
      <c r="B450" s="7" t="s">
        <v>741</v>
      </c>
      <c r="C450" s="7" t="s">
        <v>785</v>
      </c>
      <c r="D450" s="7" t="s">
        <v>16</v>
      </c>
      <c r="E450" s="108" t="s">
        <v>798</v>
      </c>
      <c r="F450" s="8">
        <v>1</v>
      </c>
      <c r="G450" s="7" t="s">
        <v>18</v>
      </c>
      <c r="H450" s="7">
        <v>1</v>
      </c>
      <c r="I450" s="7">
        <v>1</v>
      </c>
      <c r="J450" s="52" t="s">
        <v>799</v>
      </c>
      <c r="K450" s="7">
        <v>5</v>
      </c>
      <c r="L450" s="7">
        <v>5</v>
      </c>
      <c r="M450" s="117" t="s">
        <v>1192</v>
      </c>
      <c r="N450" s="7">
        <v>1</v>
      </c>
      <c r="O450" s="7">
        <v>1</v>
      </c>
      <c r="P450" s="58" t="s">
        <v>1351</v>
      </c>
      <c r="Q450" s="7">
        <v>1</v>
      </c>
      <c r="R450" s="7">
        <v>1</v>
      </c>
      <c r="S450" s="53" t="s">
        <v>1351</v>
      </c>
      <c r="T450" s="27">
        <v>4</v>
      </c>
      <c r="U450" s="3">
        <v>4</v>
      </c>
      <c r="V450" s="131" t="s">
        <v>1351</v>
      </c>
      <c r="W450" s="12">
        <v>2</v>
      </c>
      <c r="X450" s="12">
        <v>2</v>
      </c>
      <c r="Y450" s="34" t="s">
        <v>1351</v>
      </c>
      <c r="Z450" s="143"/>
      <c r="AA450" s="143"/>
      <c r="AB450" s="143"/>
      <c r="AC450" s="143"/>
      <c r="AD450" s="143"/>
      <c r="AE450" s="143"/>
      <c r="AF450" s="143"/>
      <c r="AG450" s="143"/>
      <c r="AH450" s="143"/>
      <c r="AI450" s="143"/>
      <c r="AJ450" s="143"/>
      <c r="AK450" s="143"/>
      <c r="AL450" s="7">
        <f t="shared" si="68"/>
        <v>14</v>
      </c>
      <c r="AM450" s="7">
        <f t="shared" si="69"/>
        <v>14</v>
      </c>
      <c r="AN450" s="18">
        <f>AL450/AM450</f>
        <v>1</v>
      </c>
      <c r="AO450" s="18">
        <f>+AN450/F450</f>
        <v>1</v>
      </c>
      <c r="AP450" s="7" t="s">
        <v>2096</v>
      </c>
    </row>
    <row r="451" spans="1:42" ht="15.75" hidden="1" customHeight="1" x14ac:dyDescent="0.25">
      <c r="A451" s="7">
        <v>475</v>
      </c>
      <c r="B451" s="7" t="s">
        <v>827</v>
      </c>
      <c r="C451" s="7" t="s">
        <v>828</v>
      </c>
      <c r="D451" s="7" t="s">
        <v>16</v>
      </c>
      <c r="E451" s="110" t="s">
        <v>829</v>
      </c>
      <c r="F451" s="66">
        <v>12</v>
      </c>
      <c r="G451" s="66" t="s">
        <v>692</v>
      </c>
      <c r="H451" s="66">
        <v>1</v>
      </c>
      <c r="I451" s="66">
        <v>1</v>
      </c>
      <c r="J451" s="111" t="s">
        <v>830</v>
      </c>
      <c r="K451" s="66">
        <v>1</v>
      </c>
      <c r="L451" s="66">
        <v>1</v>
      </c>
      <c r="M451" s="110" t="s">
        <v>830</v>
      </c>
      <c r="N451" s="66">
        <v>1</v>
      </c>
      <c r="O451" s="66">
        <v>1</v>
      </c>
      <c r="P451" s="111"/>
      <c r="Q451" s="66">
        <v>1</v>
      </c>
      <c r="R451" s="66">
        <v>1</v>
      </c>
      <c r="S451" s="111"/>
      <c r="T451" s="67">
        <v>1</v>
      </c>
      <c r="U451" s="68">
        <v>1</v>
      </c>
      <c r="V451" s="133" t="s">
        <v>1697</v>
      </c>
      <c r="W451" s="164">
        <v>1</v>
      </c>
      <c r="X451" s="164">
        <v>1</v>
      </c>
      <c r="Y451" s="138"/>
      <c r="Z451" s="145"/>
      <c r="AA451" s="145"/>
      <c r="AB451" s="145"/>
      <c r="AC451" s="145"/>
      <c r="AD451" s="145"/>
      <c r="AE451" s="145"/>
      <c r="AF451" s="145"/>
      <c r="AG451" s="145"/>
      <c r="AH451" s="145"/>
      <c r="AI451" s="145"/>
      <c r="AJ451" s="145"/>
      <c r="AK451" s="145"/>
      <c r="AL451" s="7">
        <f t="shared" si="68"/>
        <v>6</v>
      </c>
      <c r="AM451" s="7">
        <f t="shared" si="69"/>
        <v>6</v>
      </c>
      <c r="AN451" s="21">
        <f>+AL451/AM451</f>
        <v>1</v>
      </c>
      <c r="AO451" s="21">
        <f>+AL451/F451</f>
        <v>0.5</v>
      </c>
      <c r="AP451" s="7" t="s">
        <v>2096</v>
      </c>
    </row>
    <row r="452" spans="1:42" ht="15.75" hidden="1" customHeight="1" x14ac:dyDescent="0.25">
      <c r="A452" s="7">
        <v>476</v>
      </c>
      <c r="B452" s="7" t="s">
        <v>827</v>
      </c>
      <c r="C452" s="7" t="s">
        <v>828</v>
      </c>
      <c r="D452" s="7" t="s">
        <v>16</v>
      </c>
      <c r="E452" s="110" t="s">
        <v>831</v>
      </c>
      <c r="F452" s="66">
        <v>12</v>
      </c>
      <c r="G452" s="66" t="s">
        <v>692</v>
      </c>
      <c r="H452" s="66">
        <v>1</v>
      </c>
      <c r="I452" s="66">
        <v>1</v>
      </c>
      <c r="J452" s="111" t="s">
        <v>832</v>
      </c>
      <c r="K452" s="66">
        <v>1</v>
      </c>
      <c r="L452" s="66">
        <v>1</v>
      </c>
      <c r="M452" s="111" t="s">
        <v>860</v>
      </c>
      <c r="N452" s="66">
        <v>1</v>
      </c>
      <c r="O452" s="66">
        <v>1</v>
      </c>
      <c r="P452" s="111"/>
      <c r="Q452" s="66">
        <v>1</v>
      </c>
      <c r="R452" s="66">
        <v>1</v>
      </c>
      <c r="S452" s="111"/>
      <c r="T452" s="67">
        <v>1</v>
      </c>
      <c r="U452" s="68">
        <v>1</v>
      </c>
      <c r="V452" s="133" t="s">
        <v>1698</v>
      </c>
      <c r="W452" s="164">
        <v>1</v>
      </c>
      <c r="X452" s="164">
        <v>1</v>
      </c>
      <c r="Y452" s="138"/>
      <c r="Z452" s="145"/>
      <c r="AA452" s="145"/>
      <c r="AB452" s="145"/>
      <c r="AC452" s="145"/>
      <c r="AD452" s="145"/>
      <c r="AE452" s="145"/>
      <c r="AF452" s="145"/>
      <c r="AG452" s="145"/>
      <c r="AH452" s="145"/>
      <c r="AI452" s="145"/>
      <c r="AJ452" s="145"/>
      <c r="AK452" s="145"/>
      <c r="AL452" s="7">
        <f t="shared" si="68"/>
        <v>6</v>
      </c>
      <c r="AM452" s="7">
        <f t="shared" si="69"/>
        <v>6</v>
      </c>
      <c r="AN452" s="21">
        <f>+AL452/AM452</f>
        <v>1</v>
      </c>
      <c r="AO452" s="21">
        <f>+AL452/F452</f>
        <v>0.5</v>
      </c>
      <c r="AP452" s="7" t="s">
        <v>2096</v>
      </c>
    </row>
    <row r="453" spans="1:42" ht="15.75" hidden="1" customHeight="1" x14ac:dyDescent="0.25">
      <c r="A453" s="7">
        <v>477</v>
      </c>
      <c r="B453" s="7" t="s">
        <v>827</v>
      </c>
      <c r="C453" s="7" t="s">
        <v>828</v>
      </c>
      <c r="D453" s="7" t="s">
        <v>16</v>
      </c>
      <c r="E453" s="110" t="s">
        <v>833</v>
      </c>
      <c r="F453" s="66">
        <v>10</v>
      </c>
      <c r="G453" s="66" t="s">
        <v>834</v>
      </c>
      <c r="H453" s="66">
        <v>1</v>
      </c>
      <c r="I453" s="66">
        <v>1</v>
      </c>
      <c r="J453" s="111" t="s">
        <v>835</v>
      </c>
      <c r="K453" s="66">
        <v>1</v>
      </c>
      <c r="L453" s="66">
        <v>1</v>
      </c>
      <c r="M453" s="110" t="s">
        <v>835</v>
      </c>
      <c r="N453" s="66">
        <v>1</v>
      </c>
      <c r="O453" s="66">
        <v>1</v>
      </c>
      <c r="P453" s="111"/>
      <c r="Q453" s="66">
        <v>1</v>
      </c>
      <c r="R453" s="66">
        <v>1</v>
      </c>
      <c r="S453" s="111"/>
      <c r="T453" s="67">
        <v>1</v>
      </c>
      <c r="U453" s="68">
        <v>1</v>
      </c>
      <c r="V453" s="133" t="s">
        <v>1699</v>
      </c>
      <c r="W453" s="24">
        <v>0</v>
      </c>
      <c r="X453" s="24">
        <v>0</v>
      </c>
      <c r="Y453" s="138"/>
      <c r="Z453" s="145"/>
      <c r="AA453" s="145"/>
      <c r="AB453" s="145"/>
      <c r="AC453" s="145"/>
      <c r="AD453" s="145"/>
      <c r="AE453" s="145"/>
      <c r="AF453" s="145"/>
      <c r="AG453" s="145"/>
      <c r="AH453" s="145"/>
      <c r="AI453" s="145"/>
      <c r="AJ453" s="145"/>
      <c r="AK453" s="145"/>
      <c r="AL453" s="7">
        <f t="shared" si="68"/>
        <v>5</v>
      </c>
      <c r="AM453" s="7">
        <f t="shared" si="69"/>
        <v>5</v>
      </c>
      <c r="AN453" s="21">
        <f>+AL453/AM453</f>
        <v>1</v>
      </c>
      <c r="AO453" s="21">
        <f>+AL453/F453</f>
        <v>0.5</v>
      </c>
      <c r="AP453" s="7" t="s">
        <v>2096</v>
      </c>
    </row>
    <row r="454" spans="1:42" ht="15.75" hidden="1" customHeight="1" x14ac:dyDescent="0.25">
      <c r="A454" s="7">
        <v>478</v>
      </c>
      <c r="B454" s="7" t="s">
        <v>827</v>
      </c>
      <c r="C454" s="7" t="s">
        <v>828</v>
      </c>
      <c r="D454" s="7" t="s">
        <v>16</v>
      </c>
      <c r="E454" s="111" t="s">
        <v>836</v>
      </c>
      <c r="F454" s="69">
        <v>1</v>
      </c>
      <c r="G454" s="66" t="s">
        <v>18</v>
      </c>
      <c r="H454" s="66">
        <v>76</v>
      </c>
      <c r="I454" s="66">
        <v>76</v>
      </c>
      <c r="J454" s="111" t="s">
        <v>26</v>
      </c>
      <c r="K454" s="66">
        <v>363</v>
      </c>
      <c r="L454" s="66">
        <v>362</v>
      </c>
      <c r="M454" s="111" t="s">
        <v>26</v>
      </c>
      <c r="N454" s="66">
        <v>413</v>
      </c>
      <c r="O454" s="66">
        <v>413</v>
      </c>
      <c r="P454" s="111"/>
      <c r="Q454" s="66">
        <v>190</v>
      </c>
      <c r="R454" s="66">
        <v>190</v>
      </c>
      <c r="S454" s="111" t="s">
        <v>26</v>
      </c>
      <c r="T454" s="67">
        <v>439</v>
      </c>
      <c r="U454" s="68">
        <v>439</v>
      </c>
      <c r="V454" s="56" t="s">
        <v>26</v>
      </c>
      <c r="W454" s="24">
        <v>325</v>
      </c>
      <c r="X454" s="24">
        <v>325</v>
      </c>
      <c r="Y454" s="138"/>
      <c r="Z454" s="145"/>
      <c r="AA454" s="145"/>
      <c r="AB454" s="145"/>
      <c r="AC454" s="145"/>
      <c r="AD454" s="145"/>
      <c r="AE454" s="145"/>
      <c r="AF454" s="145"/>
      <c r="AG454" s="145"/>
      <c r="AH454" s="145"/>
      <c r="AI454" s="145"/>
      <c r="AJ454" s="145"/>
      <c r="AK454" s="145"/>
      <c r="AL454" s="7">
        <f t="shared" si="68"/>
        <v>1806</v>
      </c>
      <c r="AM454" s="7">
        <f t="shared" si="69"/>
        <v>1805</v>
      </c>
      <c r="AN454" s="18">
        <f t="shared" ref="AN454:AN479" si="70">AL454/AM454</f>
        <v>1.0005540166204987</v>
      </c>
      <c r="AO454" s="18">
        <f t="shared" ref="AO454:AO479" si="71">+AN454/F454</f>
        <v>1.0005540166204987</v>
      </c>
      <c r="AP454" s="7" t="s">
        <v>2096</v>
      </c>
    </row>
    <row r="455" spans="1:42" ht="15.75" hidden="1" customHeight="1" x14ac:dyDescent="0.25">
      <c r="A455" s="7">
        <v>479</v>
      </c>
      <c r="B455" s="7" t="s">
        <v>827</v>
      </c>
      <c r="C455" s="7" t="s">
        <v>828</v>
      </c>
      <c r="D455" s="7" t="s">
        <v>16</v>
      </c>
      <c r="E455" s="111" t="s">
        <v>837</v>
      </c>
      <c r="F455" s="69">
        <v>1</v>
      </c>
      <c r="G455" s="66" t="s">
        <v>18</v>
      </c>
      <c r="H455" s="66">
        <v>2</v>
      </c>
      <c r="I455" s="66">
        <v>2</v>
      </c>
      <c r="J455" s="111" t="s">
        <v>26</v>
      </c>
      <c r="K455" s="66">
        <v>3</v>
      </c>
      <c r="L455" s="66">
        <v>3</v>
      </c>
      <c r="M455" s="111" t="s">
        <v>26</v>
      </c>
      <c r="N455" s="66">
        <v>3</v>
      </c>
      <c r="O455" s="66">
        <v>3</v>
      </c>
      <c r="P455" s="111"/>
      <c r="Q455" s="66">
        <v>4</v>
      </c>
      <c r="R455" s="66">
        <v>4</v>
      </c>
      <c r="S455" s="111" t="s">
        <v>26</v>
      </c>
      <c r="T455" s="67">
        <v>0</v>
      </c>
      <c r="U455" s="68">
        <v>0</v>
      </c>
      <c r="V455" s="56" t="s">
        <v>26</v>
      </c>
      <c r="W455" s="24">
        <v>16</v>
      </c>
      <c r="X455" s="24">
        <v>16</v>
      </c>
      <c r="Y455" s="138"/>
      <c r="Z455" s="145"/>
      <c r="AA455" s="145"/>
      <c r="AB455" s="145"/>
      <c r="AC455" s="145"/>
      <c r="AD455" s="145"/>
      <c r="AE455" s="145"/>
      <c r="AF455" s="145"/>
      <c r="AG455" s="145"/>
      <c r="AH455" s="145"/>
      <c r="AI455" s="145"/>
      <c r="AJ455" s="145"/>
      <c r="AK455" s="145"/>
      <c r="AL455" s="7">
        <f t="shared" si="68"/>
        <v>28</v>
      </c>
      <c r="AM455" s="7">
        <f t="shared" si="69"/>
        <v>28</v>
      </c>
      <c r="AN455" s="18">
        <f t="shared" si="70"/>
        <v>1</v>
      </c>
      <c r="AO455" s="18">
        <f t="shared" si="71"/>
        <v>1</v>
      </c>
      <c r="AP455" s="7" t="s">
        <v>2096</v>
      </c>
    </row>
    <row r="456" spans="1:42" ht="15.75" hidden="1" customHeight="1" x14ac:dyDescent="0.25">
      <c r="A456" s="7">
        <v>480</v>
      </c>
      <c r="B456" s="7" t="s">
        <v>827</v>
      </c>
      <c r="C456" s="7" t="s">
        <v>838</v>
      </c>
      <c r="D456" s="7" t="s">
        <v>16</v>
      </c>
      <c r="E456" s="110" t="s">
        <v>839</v>
      </c>
      <c r="F456" s="69">
        <v>1</v>
      </c>
      <c r="G456" s="66" t="s">
        <v>18</v>
      </c>
      <c r="H456" s="66">
        <v>31</v>
      </c>
      <c r="I456" s="66">
        <v>31</v>
      </c>
      <c r="J456" s="111" t="s">
        <v>840</v>
      </c>
      <c r="K456" s="66">
        <v>35</v>
      </c>
      <c r="L456" s="66">
        <v>35</v>
      </c>
      <c r="M456" s="110" t="s">
        <v>840</v>
      </c>
      <c r="N456" s="66">
        <v>45</v>
      </c>
      <c r="O456" s="66">
        <v>45</v>
      </c>
      <c r="P456" s="111" t="s">
        <v>840</v>
      </c>
      <c r="Q456" s="66">
        <v>40</v>
      </c>
      <c r="R456" s="66">
        <v>40</v>
      </c>
      <c r="S456" s="111"/>
      <c r="T456" s="153">
        <v>52</v>
      </c>
      <c r="U456" s="66">
        <v>52</v>
      </c>
      <c r="V456" s="133" t="s">
        <v>1700</v>
      </c>
      <c r="W456" s="12">
        <v>44</v>
      </c>
      <c r="X456" s="12">
        <v>44</v>
      </c>
      <c r="Y456" s="138"/>
      <c r="Z456" s="145"/>
      <c r="AA456" s="145"/>
      <c r="AB456" s="145"/>
      <c r="AC456" s="145"/>
      <c r="AD456" s="145"/>
      <c r="AE456" s="145"/>
      <c r="AF456" s="145"/>
      <c r="AG456" s="145"/>
      <c r="AH456" s="145"/>
      <c r="AI456" s="145"/>
      <c r="AJ456" s="145"/>
      <c r="AK456" s="145"/>
      <c r="AL456" s="7">
        <f t="shared" si="68"/>
        <v>247</v>
      </c>
      <c r="AM456" s="7">
        <f t="shared" si="69"/>
        <v>247</v>
      </c>
      <c r="AN456" s="18">
        <f t="shared" si="70"/>
        <v>1</v>
      </c>
      <c r="AO456" s="18">
        <f t="shared" si="71"/>
        <v>1</v>
      </c>
      <c r="AP456" s="7" t="s">
        <v>2096</v>
      </c>
    </row>
    <row r="457" spans="1:42" ht="15.75" hidden="1" customHeight="1" x14ac:dyDescent="0.25">
      <c r="A457" s="7">
        <v>481</v>
      </c>
      <c r="B457" s="7" t="s">
        <v>827</v>
      </c>
      <c r="C457" s="7" t="s">
        <v>838</v>
      </c>
      <c r="D457" s="7" t="s">
        <v>16</v>
      </c>
      <c r="E457" s="110" t="s">
        <v>841</v>
      </c>
      <c r="F457" s="69">
        <v>1</v>
      </c>
      <c r="G457" s="66" t="s">
        <v>18</v>
      </c>
      <c r="H457" s="66">
        <v>225</v>
      </c>
      <c r="I457" s="66">
        <v>225</v>
      </c>
      <c r="J457" s="111" t="s">
        <v>842</v>
      </c>
      <c r="K457" s="66">
        <v>308</v>
      </c>
      <c r="L457" s="66">
        <v>308</v>
      </c>
      <c r="M457" s="110" t="s">
        <v>842</v>
      </c>
      <c r="N457" s="66">
        <v>423</v>
      </c>
      <c r="O457" s="66">
        <v>423</v>
      </c>
      <c r="P457" s="111" t="s">
        <v>293</v>
      </c>
      <c r="Q457" s="66">
        <v>200</v>
      </c>
      <c r="R457" s="66">
        <v>200</v>
      </c>
      <c r="S457" s="111"/>
      <c r="T457" s="153">
        <v>384</v>
      </c>
      <c r="U457" s="66">
        <v>384</v>
      </c>
      <c r="V457" s="133" t="s">
        <v>1701</v>
      </c>
      <c r="W457" s="12">
        <v>418</v>
      </c>
      <c r="X457" s="12">
        <v>418</v>
      </c>
      <c r="Y457" s="138"/>
      <c r="Z457" s="145"/>
      <c r="AA457" s="145"/>
      <c r="AB457" s="145"/>
      <c r="AC457" s="145"/>
      <c r="AD457" s="145"/>
      <c r="AE457" s="145"/>
      <c r="AF457" s="145"/>
      <c r="AG457" s="145"/>
      <c r="AH457" s="145"/>
      <c r="AI457" s="145"/>
      <c r="AJ457" s="145"/>
      <c r="AK457" s="145"/>
      <c r="AL457" s="7">
        <f t="shared" si="68"/>
        <v>1958</v>
      </c>
      <c r="AM457" s="7">
        <f t="shared" si="69"/>
        <v>1958</v>
      </c>
      <c r="AN457" s="18">
        <f t="shared" si="70"/>
        <v>1</v>
      </c>
      <c r="AO457" s="18">
        <f t="shared" si="71"/>
        <v>1</v>
      </c>
      <c r="AP457" s="7" t="s">
        <v>2096</v>
      </c>
    </row>
    <row r="458" spans="1:42" ht="15.75" hidden="1" customHeight="1" x14ac:dyDescent="0.25">
      <c r="A458" s="7">
        <v>482</v>
      </c>
      <c r="B458" s="7" t="s">
        <v>827</v>
      </c>
      <c r="C458" s="7" t="s">
        <v>838</v>
      </c>
      <c r="D458" s="7" t="s">
        <v>16</v>
      </c>
      <c r="E458" s="110" t="s">
        <v>843</v>
      </c>
      <c r="F458" s="69">
        <v>1</v>
      </c>
      <c r="G458" s="66" t="s">
        <v>18</v>
      </c>
      <c r="H458" s="66">
        <v>29</v>
      </c>
      <c r="I458" s="66">
        <v>29</v>
      </c>
      <c r="J458" s="111" t="s">
        <v>844</v>
      </c>
      <c r="K458" s="66">
        <v>19</v>
      </c>
      <c r="L458" s="66">
        <v>19</v>
      </c>
      <c r="M458" s="110" t="s">
        <v>844</v>
      </c>
      <c r="N458" s="66">
        <v>20</v>
      </c>
      <c r="O458" s="66">
        <v>20</v>
      </c>
      <c r="P458" s="111" t="s">
        <v>866</v>
      </c>
      <c r="Q458" s="66">
        <v>20</v>
      </c>
      <c r="R458" s="66">
        <v>20</v>
      </c>
      <c r="S458" s="111"/>
      <c r="T458" s="153">
        <v>17</v>
      </c>
      <c r="U458" s="66">
        <v>17</v>
      </c>
      <c r="V458" s="133" t="s">
        <v>1702</v>
      </c>
      <c r="W458" s="12">
        <v>25</v>
      </c>
      <c r="X458" s="12">
        <v>25</v>
      </c>
      <c r="Y458" s="138"/>
      <c r="Z458" s="145"/>
      <c r="AA458" s="145"/>
      <c r="AB458" s="145"/>
      <c r="AC458" s="145"/>
      <c r="AD458" s="145"/>
      <c r="AE458" s="145"/>
      <c r="AF458" s="145"/>
      <c r="AG458" s="145"/>
      <c r="AH458" s="145"/>
      <c r="AI458" s="145"/>
      <c r="AJ458" s="145"/>
      <c r="AK458" s="145"/>
      <c r="AL458" s="7">
        <f t="shared" si="68"/>
        <v>130</v>
      </c>
      <c r="AM458" s="7">
        <f t="shared" si="69"/>
        <v>130</v>
      </c>
      <c r="AN458" s="18">
        <f t="shared" si="70"/>
        <v>1</v>
      </c>
      <c r="AO458" s="18">
        <f t="shared" si="71"/>
        <v>1</v>
      </c>
      <c r="AP458" s="7" t="s">
        <v>2096</v>
      </c>
    </row>
    <row r="459" spans="1:42" ht="15.75" hidden="1" customHeight="1" x14ac:dyDescent="0.25">
      <c r="A459" s="7">
        <v>483</v>
      </c>
      <c r="B459" s="7" t="s">
        <v>827</v>
      </c>
      <c r="C459" s="7" t="s">
        <v>838</v>
      </c>
      <c r="D459" s="7" t="s">
        <v>16</v>
      </c>
      <c r="E459" s="110" t="s">
        <v>845</v>
      </c>
      <c r="F459" s="69">
        <v>1</v>
      </c>
      <c r="G459" s="66" t="s">
        <v>18</v>
      </c>
      <c r="H459" s="66">
        <v>64</v>
      </c>
      <c r="I459" s="66">
        <v>64</v>
      </c>
      <c r="J459" s="111" t="s">
        <v>846</v>
      </c>
      <c r="K459" s="66">
        <v>74</v>
      </c>
      <c r="L459" s="66">
        <v>74</v>
      </c>
      <c r="M459" s="110" t="s">
        <v>846</v>
      </c>
      <c r="N459" s="66">
        <v>26</v>
      </c>
      <c r="O459" s="66">
        <v>26</v>
      </c>
      <c r="P459" s="111" t="s">
        <v>298</v>
      </c>
      <c r="Q459" s="66">
        <v>80</v>
      </c>
      <c r="R459" s="66">
        <v>80</v>
      </c>
      <c r="S459" s="111"/>
      <c r="T459" s="66">
        <v>32</v>
      </c>
      <c r="U459" s="66">
        <v>32</v>
      </c>
      <c r="V459" s="133" t="s">
        <v>1703</v>
      </c>
      <c r="W459" s="12">
        <v>43</v>
      </c>
      <c r="X459" s="12">
        <v>43</v>
      </c>
      <c r="Y459" s="145"/>
      <c r="Z459" s="145"/>
      <c r="AA459" s="145"/>
      <c r="AB459" s="145"/>
      <c r="AC459" s="145"/>
      <c r="AD459" s="145"/>
      <c r="AE459" s="145"/>
      <c r="AF459" s="145"/>
      <c r="AG459" s="145"/>
      <c r="AH459" s="145"/>
      <c r="AI459" s="145"/>
      <c r="AJ459" s="145"/>
      <c r="AK459" s="145"/>
      <c r="AL459" s="7">
        <f t="shared" si="68"/>
        <v>319</v>
      </c>
      <c r="AM459" s="7">
        <f t="shared" si="69"/>
        <v>319</v>
      </c>
      <c r="AN459" s="18">
        <f t="shared" si="70"/>
        <v>1</v>
      </c>
      <c r="AO459" s="18">
        <f t="shared" si="71"/>
        <v>1</v>
      </c>
      <c r="AP459" s="7" t="s">
        <v>2096</v>
      </c>
    </row>
    <row r="460" spans="1:42" ht="15.75" hidden="1" customHeight="1" x14ac:dyDescent="0.25">
      <c r="A460" s="7">
        <v>484</v>
      </c>
      <c r="B460" s="7" t="s">
        <v>827</v>
      </c>
      <c r="C460" s="7" t="s">
        <v>838</v>
      </c>
      <c r="D460" s="7" t="s">
        <v>16</v>
      </c>
      <c r="E460" s="110" t="s">
        <v>847</v>
      </c>
      <c r="F460" s="69">
        <v>1</v>
      </c>
      <c r="G460" s="66" t="s">
        <v>18</v>
      </c>
      <c r="H460" s="66">
        <v>4983</v>
      </c>
      <c r="I460" s="66">
        <v>4983</v>
      </c>
      <c r="J460" s="111" t="s">
        <v>848</v>
      </c>
      <c r="K460" s="66">
        <v>5232</v>
      </c>
      <c r="L460" s="66">
        <v>5232</v>
      </c>
      <c r="M460" s="110" t="s">
        <v>848</v>
      </c>
      <c r="N460" s="66">
        <v>5365</v>
      </c>
      <c r="O460" s="66">
        <v>6368</v>
      </c>
      <c r="P460" s="111" t="s">
        <v>1215</v>
      </c>
      <c r="Q460" s="66">
        <v>3387</v>
      </c>
      <c r="R460" s="66">
        <v>3808</v>
      </c>
      <c r="S460" s="111"/>
      <c r="T460" s="66">
        <v>5237</v>
      </c>
      <c r="U460" s="66">
        <v>6258</v>
      </c>
      <c r="V460" s="133" t="s">
        <v>1704</v>
      </c>
      <c r="W460" s="7">
        <v>5670</v>
      </c>
      <c r="X460" s="7">
        <v>6485</v>
      </c>
      <c r="AL460" s="7">
        <f t="shared" si="68"/>
        <v>29874</v>
      </c>
      <c r="AM460" s="7">
        <f t="shared" si="69"/>
        <v>33134</v>
      </c>
      <c r="AN460" s="18">
        <f t="shared" si="70"/>
        <v>0.90161163759280494</v>
      </c>
      <c r="AO460" s="18">
        <f t="shared" si="71"/>
        <v>0.90161163759280494</v>
      </c>
      <c r="AP460" s="7" t="s">
        <v>2096</v>
      </c>
    </row>
    <row r="461" spans="1:42" ht="15.75" hidden="1" customHeight="1" x14ac:dyDescent="0.25">
      <c r="A461" s="7">
        <v>485</v>
      </c>
      <c r="B461" s="7" t="s">
        <v>827</v>
      </c>
      <c r="C461" s="7" t="s">
        <v>838</v>
      </c>
      <c r="D461" s="7" t="s">
        <v>16</v>
      </c>
      <c r="E461" s="110" t="s">
        <v>849</v>
      </c>
      <c r="F461" s="69">
        <v>1</v>
      </c>
      <c r="G461" s="66" t="s">
        <v>18</v>
      </c>
      <c r="H461" s="66">
        <v>91</v>
      </c>
      <c r="I461" s="66">
        <v>110</v>
      </c>
      <c r="J461" s="111" t="s">
        <v>850</v>
      </c>
      <c r="K461" s="70">
        <v>83</v>
      </c>
      <c r="L461" s="66">
        <v>105</v>
      </c>
      <c r="M461" s="110" t="s">
        <v>850</v>
      </c>
      <c r="N461" s="66">
        <v>113</v>
      </c>
      <c r="O461" s="66">
        <v>149</v>
      </c>
      <c r="P461" s="111"/>
      <c r="Q461" s="66">
        <v>52</v>
      </c>
      <c r="R461" s="66">
        <v>83</v>
      </c>
      <c r="S461" s="111" t="s">
        <v>1610</v>
      </c>
      <c r="T461" s="153">
        <v>128</v>
      </c>
      <c r="U461" s="66">
        <v>150</v>
      </c>
      <c r="V461" s="133" t="s">
        <v>1705</v>
      </c>
      <c r="W461" s="12">
        <v>109</v>
      </c>
      <c r="X461" s="12">
        <v>142</v>
      </c>
      <c r="Y461" s="138"/>
      <c r="Z461" s="145"/>
      <c r="AA461" s="145"/>
      <c r="AB461" s="145"/>
      <c r="AC461" s="145"/>
      <c r="AD461" s="145"/>
      <c r="AE461" s="145"/>
      <c r="AF461" s="145"/>
      <c r="AG461" s="145"/>
      <c r="AH461" s="145"/>
      <c r="AI461" s="145"/>
      <c r="AJ461" s="145"/>
      <c r="AK461" s="145"/>
      <c r="AL461" s="7">
        <f t="shared" si="68"/>
        <v>576</v>
      </c>
      <c r="AM461" s="7">
        <f t="shared" si="69"/>
        <v>739</v>
      </c>
      <c r="AN461" s="18">
        <f t="shared" si="70"/>
        <v>0.77943166441136669</v>
      </c>
      <c r="AO461" s="18">
        <f t="shared" si="71"/>
        <v>0.77943166441136669</v>
      </c>
      <c r="AP461" s="7" t="s">
        <v>2097</v>
      </c>
    </row>
    <row r="462" spans="1:42" ht="15.75" hidden="1" customHeight="1" x14ac:dyDescent="0.25">
      <c r="A462" s="7">
        <v>486</v>
      </c>
      <c r="B462" s="7" t="s">
        <v>827</v>
      </c>
      <c r="C462" s="7" t="s">
        <v>838</v>
      </c>
      <c r="D462" s="7" t="s">
        <v>16</v>
      </c>
      <c r="E462" s="110" t="s">
        <v>851</v>
      </c>
      <c r="F462" s="69">
        <v>1</v>
      </c>
      <c r="G462" s="66" t="s">
        <v>18</v>
      </c>
      <c r="H462" s="66">
        <v>45</v>
      </c>
      <c r="I462" s="66">
        <v>45</v>
      </c>
      <c r="J462" s="111" t="s">
        <v>852</v>
      </c>
      <c r="K462" s="70">
        <v>53</v>
      </c>
      <c r="L462" s="66">
        <v>53</v>
      </c>
      <c r="M462" s="110" t="s">
        <v>852</v>
      </c>
      <c r="N462" s="66">
        <v>52</v>
      </c>
      <c r="O462" s="66">
        <v>52</v>
      </c>
      <c r="P462" s="111"/>
      <c r="Q462" s="66">
        <v>21</v>
      </c>
      <c r="R462" s="66">
        <v>21</v>
      </c>
      <c r="S462" s="111" t="s">
        <v>1611</v>
      </c>
      <c r="T462" s="153">
        <v>56</v>
      </c>
      <c r="U462" s="66">
        <v>56</v>
      </c>
      <c r="V462" s="133" t="s">
        <v>1706</v>
      </c>
      <c r="W462" s="12">
        <v>27</v>
      </c>
      <c r="X462" s="12">
        <v>27</v>
      </c>
      <c r="Y462" s="138"/>
      <c r="Z462" s="145"/>
      <c r="AA462" s="145"/>
      <c r="AB462" s="145"/>
      <c r="AC462" s="145"/>
      <c r="AD462" s="145"/>
      <c r="AE462" s="145"/>
      <c r="AF462" s="145"/>
      <c r="AG462" s="145"/>
      <c r="AH462" s="145"/>
      <c r="AI462" s="145"/>
      <c r="AJ462" s="145"/>
      <c r="AK462" s="145"/>
      <c r="AL462" s="7">
        <f t="shared" si="68"/>
        <v>254</v>
      </c>
      <c r="AM462" s="7">
        <f t="shared" si="69"/>
        <v>254</v>
      </c>
      <c r="AN462" s="18">
        <f t="shared" si="70"/>
        <v>1</v>
      </c>
      <c r="AO462" s="18">
        <f t="shared" si="71"/>
        <v>1</v>
      </c>
      <c r="AP462" s="7" t="s">
        <v>2096</v>
      </c>
    </row>
    <row r="463" spans="1:42" ht="15.75" hidden="1" customHeight="1" x14ac:dyDescent="0.25">
      <c r="A463" s="7">
        <v>487</v>
      </c>
      <c r="B463" s="7" t="s">
        <v>827</v>
      </c>
      <c r="C463" s="7" t="s">
        <v>838</v>
      </c>
      <c r="D463" s="7" t="s">
        <v>16</v>
      </c>
      <c r="E463" s="110" t="s">
        <v>853</v>
      </c>
      <c r="F463" s="69">
        <v>1</v>
      </c>
      <c r="G463" s="66" t="s">
        <v>18</v>
      </c>
      <c r="H463" s="66">
        <v>4</v>
      </c>
      <c r="I463" s="66">
        <v>4</v>
      </c>
      <c r="J463" s="111" t="s">
        <v>854</v>
      </c>
      <c r="K463" s="70">
        <v>9</v>
      </c>
      <c r="L463" s="66">
        <v>9</v>
      </c>
      <c r="M463" s="110" t="s">
        <v>854</v>
      </c>
      <c r="N463" s="66">
        <v>5</v>
      </c>
      <c r="O463" s="66">
        <v>5</v>
      </c>
      <c r="P463" s="111"/>
      <c r="Q463" s="66">
        <v>0</v>
      </c>
      <c r="R463" s="66">
        <v>0</v>
      </c>
      <c r="S463" s="111" t="s">
        <v>1939</v>
      </c>
      <c r="T463" s="153">
        <v>3</v>
      </c>
      <c r="U463" s="66">
        <v>3</v>
      </c>
      <c r="V463" s="133" t="s">
        <v>1707</v>
      </c>
      <c r="W463" s="12">
        <v>0</v>
      </c>
      <c r="X463" s="12">
        <v>0</v>
      </c>
      <c r="Y463" s="138"/>
      <c r="Z463" s="145"/>
      <c r="AA463" s="145"/>
      <c r="AB463" s="145"/>
      <c r="AC463" s="145"/>
      <c r="AD463" s="145"/>
      <c r="AE463" s="145"/>
      <c r="AF463" s="145"/>
      <c r="AG463" s="145"/>
      <c r="AH463" s="145"/>
      <c r="AI463" s="145"/>
      <c r="AJ463" s="145"/>
      <c r="AK463" s="145"/>
      <c r="AL463" s="7">
        <f t="shared" si="68"/>
        <v>21</v>
      </c>
      <c r="AM463" s="7">
        <f t="shared" si="69"/>
        <v>21</v>
      </c>
      <c r="AN463" s="18">
        <f t="shared" si="70"/>
        <v>1</v>
      </c>
      <c r="AO463" s="18">
        <f t="shared" si="71"/>
        <v>1</v>
      </c>
      <c r="AP463" s="7" t="s">
        <v>2096</v>
      </c>
    </row>
    <row r="464" spans="1:42" ht="15.75" hidden="1" customHeight="1" x14ac:dyDescent="0.25">
      <c r="A464" s="7">
        <v>488</v>
      </c>
      <c r="B464" s="7" t="s">
        <v>827</v>
      </c>
      <c r="C464" s="7" t="s">
        <v>838</v>
      </c>
      <c r="D464" s="7" t="s">
        <v>16</v>
      </c>
      <c r="E464" s="110" t="s">
        <v>855</v>
      </c>
      <c r="F464" s="69">
        <v>1</v>
      </c>
      <c r="G464" s="66" t="s">
        <v>18</v>
      </c>
      <c r="H464" s="66">
        <v>465</v>
      </c>
      <c r="I464" s="66">
        <v>465</v>
      </c>
      <c r="J464" s="111" t="s">
        <v>856</v>
      </c>
      <c r="K464" s="70">
        <v>366</v>
      </c>
      <c r="L464" s="66">
        <v>366</v>
      </c>
      <c r="M464" s="110" t="s">
        <v>856</v>
      </c>
      <c r="N464" s="66">
        <v>1068</v>
      </c>
      <c r="O464" s="66">
        <v>1068</v>
      </c>
      <c r="P464" s="111"/>
      <c r="Q464" s="66">
        <v>532</v>
      </c>
      <c r="R464" s="66">
        <v>532</v>
      </c>
      <c r="S464" s="111" t="s">
        <v>856</v>
      </c>
      <c r="T464" s="153">
        <v>908</v>
      </c>
      <c r="U464" s="66">
        <v>908</v>
      </c>
      <c r="V464" s="133" t="s">
        <v>1708</v>
      </c>
      <c r="W464" s="12">
        <v>888</v>
      </c>
      <c r="X464" s="12">
        <v>888</v>
      </c>
      <c r="Y464" s="138"/>
      <c r="Z464" s="145"/>
      <c r="AA464" s="145"/>
      <c r="AB464" s="145"/>
      <c r="AC464" s="145"/>
      <c r="AD464" s="145"/>
      <c r="AE464" s="145"/>
      <c r="AF464" s="145"/>
      <c r="AG464" s="145"/>
      <c r="AH464" s="145"/>
      <c r="AI464" s="145"/>
      <c r="AJ464" s="145"/>
      <c r="AK464" s="145"/>
      <c r="AL464" s="7">
        <f t="shared" si="68"/>
        <v>4227</v>
      </c>
      <c r="AM464" s="7">
        <f t="shared" si="69"/>
        <v>4227</v>
      </c>
      <c r="AN464" s="18">
        <f t="shared" si="70"/>
        <v>1</v>
      </c>
      <c r="AO464" s="18">
        <f t="shared" si="71"/>
        <v>1</v>
      </c>
      <c r="AP464" s="7" t="s">
        <v>2096</v>
      </c>
    </row>
    <row r="465" spans="1:42" ht="15.75" hidden="1" customHeight="1" x14ac:dyDescent="0.25">
      <c r="A465" s="7">
        <v>489</v>
      </c>
      <c r="B465" s="7" t="s">
        <v>827</v>
      </c>
      <c r="C465" s="7" t="s">
        <v>838</v>
      </c>
      <c r="D465" s="7" t="s">
        <v>16</v>
      </c>
      <c r="E465" s="110" t="s">
        <v>857</v>
      </c>
      <c r="F465" s="69">
        <v>1</v>
      </c>
      <c r="G465" s="66" t="s">
        <v>18</v>
      </c>
      <c r="H465" s="66">
        <v>14</v>
      </c>
      <c r="I465" s="66">
        <v>16</v>
      </c>
      <c r="J465" s="111" t="s">
        <v>858</v>
      </c>
      <c r="K465" s="70">
        <v>22</v>
      </c>
      <c r="L465" s="66">
        <v>24</v>
      </c>
      <c r="M465" s="110" t="s">
        <v>858</v>
      </c>
      <c r="N465" s="66">
        <v>24</v>
      </c>
      <c r="O465" s="66">
        <v>24</v>
      </c>
      <c r="P465" s="111"/>
      <c r="Q465" s="66">
        <v>11</v>
      </c>
      <c r="R465" s="66">
        <v>13</v>
      </c>
      <c r="S465" s="111" t="s">
        <v>1612</v>
      </c>
      <c r="T465" s="153">
        <v>19</v>
      </c>
      <c r="U465" s="66">
        <v>19</v>
      </c>
      <c r="V465" s="133" t="s">
        <v>1709</v>
      </c>
      <c r="W465" s="12">
        <v>4</v>
      </c>
      <c r="X465" s="12">
        <v>6</v>
      </c>
      <c r="Y465" s="138"/>
      <c r="Z465" s="145"/>
      <c r="AA465" s="145"/>
      <c r="AB465" s="145"/>
      <c r="AC465" s="145"/>
      <c r="AD465" s="145"/>
      <c r="AE465" s="145"/>
      <c r="AF465" s="145"/>
      <c r="AG465" s="145"/>
      <c r="AH465" s="145"/>
      <c r="AI465" s="145"/>
      <c r="AJ465" s="145"/>
      <c r="AK465" s="145"/>
      <c r="AL465" s="7">
        <f t="shared" si="68"/>
        <v>94</v>
      </c>
      <c r="AM465" s="7">
        <f t="shared" si="69"/>
        <v>102</v>
      </c>
      <c r="AN465" s="18">
        <f t="shared" si="70"/>
        <v>0.92156862745098034</v>
      </c>
      <c r="AO465" s="18">
        <f t="shared" si="71"/>
        <v>0.92156862745098034</v>
      </c>
      <c r="AP465" s="7" t="s">
        <v>2096</v>
      </c>
    </row>
    <row r="466" spans="1:42" ht="15.75" hidden="1" customHeight="1" x14ac:dyDescent="0.25">
      <c r="A466" s="7">
        <v>490</v>
      </c>
      <c r="B466" s="7" t="s">
        <v>827</v>
      </c>
      <c r="C466" s="7" t="s">
        <v>859</v>
      </c>
      <c r="D466" s="7" t="s">
        <v>16</v>
      </c>
      <c r="E466" s="111" t="s">
        <v>1940</v>
      </c>
      <c r="F466" s="69">
        <v>1</v>
      </c>
      <c r="G466" s="66" t="s">
        <v>18</v>
      </c>
      <c r="H466" s="66">
        <v>0</v>
      </c>
      <c r="I466" s="66">
        <v>0</v>
      </c>
      <c r="J466" s="111"/>
      <c r="K466" s="66">
        <v>0</v>
      </c>
      <c r="L466" s="66">
        <v>0</v>
      </c>
      <c r="M466" s="110"/>
      <c r="N466" s="66">
        <v>3</v>
      </c>
      <c r="O466" s="66">
        <v>3</v>
      </c>
      <c r="P466" s="111"/>
      <c r="Q466" s="66">
        <v>1</v>
      </c>
      <c r="R466" s="66">
        <v>1</v>
      </c>
      <c r="S466" s="111"/>
      <c r="T466" s="153">
        <v>2</v>
      </c>
      <c r="U466" s="66">
        <v>2</v>
      </c>
      <c r="V466" s="131" t="s">
        <v>1710</v>
      </c>
      <c r="W466" s="12">
        <v>8</v>
      </c>
      <c r="X466" s="12">
        <v>8</v>
      </c>
      <c r="Y466" s="138"/>
      <c r="Z466" s="145"/>
      <c r="AA466" s="145"/>
      <c r="AB466" s="145"/>
      <c r="AC466" s="145"/>
      <c r="AD466" s="145"/>
      <c r="AE466" s="145"/>
      <c r="AF466" s="145"/>
      <c r="AG466" s="145"/>
      <c r="AH466" s="145"/>
      <c r="AI466" s="145"/>
      <c r="AJ466" s="145"/>
      <c r="AK466" s="145"/>
      <c r="AL466" s="7">
        <f t="shared" si="68"/>
        <v>14</v>
      </c>
      <c r="AM466" s="7">
        <f t="shared" si="69"/>
        <v>14</v>
      </c>
      <c r="AN466" s="18">
        <f t="shared" si="70"/>
        <v>1</v>
      </c>
      <c r="AO466" s="18">
        <f t="shared" si="71"/>
        <v>1</v>
      </c>
      <c r="AP466" s="7" t="s">
        <v>2096</v>
      </c>
    </row>
    <row r="467" spans="1:42" ht="15.75" hidden="1" customHeight="1" x14ac:dyDescent="0.25">
      <c r="A467" s="7">
        <v>491</v>
      </c>
      <c r="B467" s="7" t="s">
        <v>827</v>
      </c>
      <c r="C467" s="7" t="s">
        <v>859</v>
      </c>
      <c r="D467" s="7" t="s">
        <v>16</v>
      </c>
      <c r="E467" s="111" t="s">
        <v>1941</v>
      </c>
      <c r="F467" s="69">
        <v>1</v>
      </c>
      <c r="G467" s="66" t="s">
        <v>18</v>
      </c>
      <c r="H467" s="66">
        <v>0</v>
      </c>
      <c r="I467" s="66">
        <v>0</v>
      </c>
      <c r="J467" s="111"/>
      <c r="K467" s="66">
        <v>0</v>
      </c>
      <c r="L467" s="66">
        <v>0</v>
      </c>
      <c r="M467" s="110"/>
      <c r="N467" s="66">
        <v>261</v>
      </c>
      <c r="O467" s="66">
        <v>261</v>
      </c>
      <c r="P467" s="111"/>
      <c r="Q467" s="66">
        <v>0</v>
      </c>
      <c r="R467" s="66">
        <v>0</v>
      </c>
      <c r="S467" s="111"/>
      <c r="T467" s="153">
        <v>0</v>
      </c>
      <c r="U467" s="66">
        <v>0</v>
      </c>
      <c r="V467" s="131" t="s">
        <v>1711</v>
      </c>
      <c r="W467" s="12">
        <v>0</v>
      </c>
      <c r="X467" s="12">
        <v>0</v>
      </c>
      <c r="Y467" s="138"/>
      <c r="Z467" s="145"/>
      <c r="AA467" s="145"/>
      <c r="AB467" s="145"/>
      <c r="AC467" s="145"/>
      <c r="AD467" s="145"/>
      <c r="AE467" s="145"/>
      <c r="AF467" s="145"/>
      <c r="AG467" s="145"/>
      <c r="AH467" s="145"/>
      <c r="AI467" s="145"/>
      <c r="AJ467" s="145"/>
      <c r="AK467" s="145"/>
      <c r="AL467" s="7">
        <f t="shared" si="68"/>
        <v>261</v>
      </c>
      <c r="AM467" s="7">
        <f t="shared" si="69"/>
        <v>261</v>
      </c>
      <c r="AN467" s="18">
        <f t="shared" si="70"/>
        <v>1</v>
      </c>
      <c r="AO467" s="18">
        <f t="shared" si="71"/>
        <v>1</v>
      </c>
      <c r="AP467" s="7" t="s">
        <v>2096</v>
      </c>
    </row>
    <row r="468" spans="1:42" ht="15.75" hidden="1" customHeight="1" x14ac:dyDescent="0.25">
      <c r="A468" s="7">
        <v>492</v>
      </c>
      <c r="B468" s="7" t="s">
        <v>827</v>
      </c>
      <c r="C468" s="7" t="s">
        <v>859</v>
      </c>
      <c r="D468" s="7" t="s">
        <v>16</v>
      </c>
      <c r="E468" s="111" t="s">
        <v>1942</v>
      </c>
      <c r="F468" s="69">
        <v>1</v>
      </c>
      <c r="G468" s="66" t="s">
        <v>18</v>
      </c>
      <c r="H468" s="66">
        <v>0</v>
      </c>
      <c r="I468" s="66">
        <v>0</v>
      </c>
      <c r="J468" s="111"/>
      <c r="K468" s="66">
        <v>0</v>
      </c>
      <c r="L468" s="66">
        <v>0</v>
      </c>
      <c r="M468" s="111"/>
      <c r="N468" s="66">
        <v>735</v>
      </c>
      <c r="O468" s="66">
        <v>735</v>
      </c>
      <c r="P468" s="111"/>
      <c r="Q468" s="66">
        <v>281</v>
      </c>
      <c r="R468" s="66">
        <v>281</v>
      </c>
      <c r="S468" s="111"/>
      <c r="T468" s="153">
        <f>1596+165</f>
        <v>1761</v>
      </c>
      <c r="U468" s="66">
        <v>1761</v>
      </c>
      <c r="V468" s="132" t="s">
        <v>1712</v>
      </c>
      <c r="W468" s="12">
        <v>11416</v>
      </c>
      <c r="X468" s="12">
        <v>11416</v>
      </c>
      <c r="Y468" s="138"/>
      <c r="Z468" s="145"/>
      <c r="AA468" s="145"/>
      <c r="AB468" s="145"/>
      <c r="AC468" s="145"/>
      <c r="AD468" s="145"/>
      <c r="AE468" s="145"/>
      <c r="AF468" s="145"/>
      <c r="AG468" s="145"/>
      <c r="AH468" s="145"/>
      <c r="AI468" s="145"/>
      <c r="AJ468" s="145"/>
      <c r="AK468" s="145"/>
      <c r="AL468" s="7">
        <f t="shared" si="68"/>
        <v>14193</v>
      </c>
      <c r="AM468" s="7">
        <f t="shared" si="69"/>
        <v>14193</v>
      </c>
      <c r="AN468" s="18">
        <f t="shared" si="70"/>
        <v>1</v>
      </c>
      <c r="AO468" s="18">
        <f t="shared" si="71"/>
        <v>1</v>
      </c>
      <c r="AP468" s="7" t="s">
        <v>2096</v>
      </c>
    </row>
    <row r="469" spans="1:42" ht="15.75" hidden="1" customHeight="1" x14ac:dyDescent="0.25">
      <c r="A469" s="7">
        <v>493</v>
      </c>
      <c r="B469" s="7" t="s">
        <v>827</v>
      </c>
      <c r="C469" s="7" t="s">
        <v>859</v>
      </c>
      <c r="D469" s="7" t="s">
        <v>16</v>
      </c>
      <c r="E469" s="111" t="s">
        <v>1943</v>
      </c>
      <c r="F469" s="69">
        <v>1</v>
      </c>
      <c r="G469" s="66" t="s">
        <v>18</v>
      </c>
      <c r="H469" s="66">
        <v>2</v>
      </c>
      <c r="I469" s="66">
        <v>2</v>
      </c>
      <c r="J469" s="111"/>
      <c r="K469" s="66">
        <v>3</v>
      </c>
      <c r="L469" s="66">
        <v>3</v>
      </c>
      <c r="M469" s="111"/>
      <c r="N469" s="66">
        <v>2</v>
      </c>
      <c r="O469" s="66">
        <v>2</v>
      </c>
      <c r="P469" s="111"/>
      <c r="Q469" s="66">
        <v>0</v>
      </c>
      <c r="R469" s="66">
        <v>0</v>
      </c>
      <c r="S469" s="111"/>
      <c r="T469" s="153">
        <v>0</v>
      </c>
      <c r="U469" s="66">
        <v>0</v>
      </c>
      <c r="V469" s="131" t="s">
        <v>1713</v>
      </c>
      <c r="W469" s="12">
        <v>3</v>
      </c>
      <c r="X469" s="12">
        <v>3</v>
      </c>
      <c r="Y469" s="138"/>
      <c r="Z469" s="145"/>
      <c r="AA469" s="145"/>
      <c r="AB469" s="145"/>
      <c r="AC469" s="145"/>
      <c r="AD469" s="145"/>
      <c r="AE469" s="145"/>
      <c r="AF469" s="145"/>
      <c r="AG469" s="145"/>
      <c r="AH469" s="145"/>
      <c r="AI469" s="145"/>
      <c r="AJ469" s="145"/>
      <c r="AK469" s="145"/>
      <c r="AL469" s="7">
        <f t="shared" ref="AL469:AL500" si="72">H469+K469+N469+Q469+T469+W469</f>
        <v>10</v>
      </c>
      <c r="AM469" s="7">
        <f t="shared" si="69"/>
        <v>10</v>
      </c>
      <c r="AN469" s="18">
        <f t="shared" si="70"/>
        <v>1</v>
      </c>
      <c r="AO469" s="18">
        <f t="shared" si="71"/>
        <v>1</v>
      </c>
      <c r="AP469" s="7" t="s">
        <v>2096</v>
      </c>
    </row>
    <row r="470" spans="1:42" ht="15.75" hidden="1" customHeight="1" x14ac:dyDescent="0.25">
      <c r="A470" s="7">
        <v>494</v>
      </c>
      <c r="B470" s="7" t="s">
        <v>827</v>
      </c>
      <c r="C470" s="7" t="s">
        <v>859</v>
      </c>
      <c r="D470" s="7" t="s">
        <v>16</v>
      </c>
      <c r="E470" s="111" t="s">
        <v>1944</v>
      </c>
      <c r="F470" s="69">
        <v>1</v>
      </c>
      <c r="G470" s="66" t="s">
        <v>18</v>
      </c>
      <c r="H470" s="66">
        <v>4</v>
      </c>
      <c r="I470" s="66">
        <v>4</v>
      </c>
      <c r="J470" s="111"/>
      <c r="K470" s="66">
        <v>2</v>
      </c>
      <c r="L470" s="66">
        <v>2</v>
      </c>
      <c r="M470" s="111"/>
      <c r="N470" s="66">
        <v>0</v>
      </c>
      <c r="O470" s="66">
        <v>0</v>
      </c>
      <c r="P470" s="111"/>
      <c r="Q470" s="66">
        <v>1</v>
      </c>
      <c r="R470" s="66">
        <v>1</v>
      </c>
      <c r="S470" s="148"/>
      <c r="T470" s="153">
        <v>0</v>
      </c>
      <c r="U470" s="66">
        <v>0</v>
      </c>
      <c r="V470" s="133" t="s">
        <v>1714</v>
      </c>
      <c r="W470" s="12">
        <v>7</v>
      </c>
      <c r="X470" s="12">
        <v>7</v>
      </c>
      <c r="Y470" s="138"/>
      <c r="Z470" s="145"/>
      <c r="AA470" s="145"/>
      <c r="AB470" s="145"/>
      <c r="AC470" s="145"/>
      <c r="AD470" s="145"/>
      <c r="AE470" s="145"/>
      <c r="AF470" s="145"/>
      <c r="AG470" s="145"/>
      <c r="AH470" s="145"/>
      <c r="AI470" s="145"/>
      <c r="AJ470" s="145"/>
      <c r="AK470" s="145"/>
      <c r="AL470" s="7">
        <f t="shared" si="72"/>
        <v>14</v>
      </c>
      <c r="AM470" s="7">
        <f t="shared" si="69"/>
        <v>14</v>
      </c>
      <c r="AN470" s="18">
        <f t="shared" si="70"/>
        <v>1</v>
      </c>
      <c r="AO470" s="18">
        <f t="shared" si="71"/>
        <v>1</v>
      </c>
      <c r="AP470" s="7" t="s">
        <v>2096</v>
      </c>
    </row>
    <row r="471" spans="1:42" ht="15.75" hidden="1" customHeight="1" x14ac:dyDescent="0.25">
      <c r="A471" s="7">
        <v>495</v>
      </c>
      <c r="B471" s="7" t="s">
        <v>827</v>
      </c>
      <c r="C471" s="7" t="s">
        <v>859</v>
      </c>
      <c r="D471" s="7" t="s">
        <v>16</v>
      </c>
      <c r="E471" s="111" t="s">
        <v>1945</v>
      </c>
      <c r="F471" s="69">
        <v>1</v>
      </c>
      <c r="G471" s="66" t="s">
        <v>18</v>
      </c>
      <c r="H471" s="66">
        <v>8</v>
      </c>
      <c r="I471" s="66">
        <v>8</v>
      </c>
      <c r="J471" s="111"/>
      <c r="K471" s="66">
        <v>8</v>
      </c>
      <c r="L471" s="66">
        <v>8</v>
      </c>
      <c r="M471" s="111"/>
      <c r="N471" s="66">
        <v>10</v>
      </c>
      <c r="O471" s="66">
        <v>10</v>
      </c>
      <c r="P471" s="111"/>
      <c r="Q471" s="66">
        <v>7</v>
      </c>
      <c r="R471" s="66">
        <v>7</v>
      </c>
      <c r="S471" s="111"/>
      <c r="T471" s="153">
        <v>6</v>
      </c>
      <c r="U471" s="66">
        <v>6</v>
      </c>
      <c r="V471" s="46"/>
      <c r="W471" s="12">
        <v>5</v>
      </c>
      <c r="X471" s="12">
        <v>5</v>
      </c>
      <c r="Y471" s="138"/>
      <c r="Z471" s="145"/>
      <c r="AA471" s="145"/>
      <c r="AB471" s="145"/>
      <c r="AC471" s="145"/>
      <c r="AD471" s="145"/>
      <c r="AE471" s="145"/>
      <c r="AF471" s="145"/>
      <c r="AG471" s="145"/>
      <c r="AH471" s="145"/>
      <c r="AI471" s="145"/>
      <c r="AJ471" s="145"/>
      <c r="AK471" s="145"/>
      <c r="AL471" s="7">
        <f t="shared" si="72"/>
        <v>44</v>
      </c>
      <c r="AM471" s="7">
        <f t="shared" si="69"/>
        <v>44</v>
      </c>
      <c r="AN471" s="18">
        <f t="shared" si="70"/>
        <v>1</v>
      </c>
      <c r="AO471" s="18">
        <f t="shared" si="71"/>
        <v>1</v>
      </c>
      <c r="AP471" s="7" t="s">
        <v>2096</v>
      </c>
    </row>
    <row r="472" spans="1:42" ht="15.75" hidden="1" customHeight="1" x14ac:dyDescent="0.25">
      <c r="A472" s="7">
        <v>496</v>
      </c>
      <c r="B472" s="7" t="s">
        <v>827</v>
      </c>
      <c r="C472" s="7" t="s">
        <v>859</v>
      </c>
      <c r="D472" s="7" t="s">
        <v>16</v>
      </c>
      <c r="E472" s="111" t="s">
        <v>1946</v>
      </c>
      <c r="F472" s="69">
        <v>1</v>
      </c>
      <c r="G472" s="66" t="s">
        <v>18</v>
      </c>
      <c r="H472" s="66">
        <v>0</v>
      </c>
      <c r="I472" s="66">
        <v>0</v>
      </c>
      <c r="J472" s="111"/>
      <c r="K472" s="66">
        <v>8</v>
      </c>
      <c r="L472" s="66">
        <v>8</v>
      </c>
      <c r="M472" s="111"/>
      <c r="N472" s="66">
        <v>42</v>
      </c>
      <c r="O472" s="66">
        <v>42</v>
      </c>
      <c r="P472" s="111"/>
      <c r="Q472" s="66">
        <v>13</v>
      </c>
      <c r="R472" s="66">
        <v>13</v>
      </c>
      <c r="S472" s="111"/>
      <c r="T472" s="153">
        <v>26</v>
      </c>
      <c r="U472" s="66">
        <v>26</v>
      </c>
      <c r="V472" s="133" t="s">
        <v>1715</v>
      </c>
      <c r="W472" s="12">
        <v>22</v>
      </c>
      <c r="X472" s="12">
        <v>22</v>
      </c>
      <c r="Y472" s="138"/>
      <c r="Z472" s="145"/>
      <c r="AA472" s="145"/>
      <c r="AB472" s="145"/>
      <c r="AC472" s="145"/>
      <c r="AD472" s="145"/>
      <c r="AE472" s="145"/>
      <c r="AF472" s="145"/>
      <c r="AG472" s="145"/>
      <c r="AH472" s="145"/>
      <c r="AI472" s="145"/>
      <c r="AJ472" s="145"/>
      <c r="AK472" s="145"/>
      <c r="AL472" s="7">
        <f t="shared" si="72"/>
        <v>111</v>
      </c>
      <c r="AM472" s="7">
        <f t="shared" si="69"/>
        <v>111</v>
      </c>
      <c r="AN472" s="18">
        <f t="shared" si="70"/>
        <v>1</v>
      </c>
      <c r="AO472" s="18">
        <f t="shared" si="71"/>
        <v>1</v>
      </c>
      <c r="AP472" s="7" t="s">
        <v>2096</v>
      </c>
    </row>
    <row r="473" spans="1:42" ht="15.75" hidden="1" customHeight="1" x14ac:dyDescent="0.25">
      <c r="A473" s="7">
        <v>497</v>
      </c>
      <c r="B473" s="7" t="s">
        <v>827</v>
      </c>
      <c r="C473" s="7" t="s">
        <v>859</v>
      </c>
      <c r="D473" s="7" t="s">
        <v>16</v>
      </c>
      <c r="E473" s="111" t="s">
        <v>1947</v>
      </c>
      <c r="F473" s="69">
        <v>1</v>
      </c>
      <c r="G473" s="66" t="s">
        <v>18</v>
      </c>
      <c r="H473" s="66">
        <v>0</v>
      </c>
      <c r="I473" s="66">
        <v>0</v>
      </c>
      <c r="J473" s="111"/>
      <c r="K473" s="66">
        <v>1</v>
      </c>
      <c r="L473" s="66">
        <v>1</v>
      </c>
      <c r="M473" s="111"/>
      <c r="N473" s="66">
        <v>2</v>
      </c>
      <c r="O473" s="66">
        <v>2</v>
      </c>
      <c r="P473" s="111"/>
      <c r="Q473" s="66">
        <v>2</v>
      </c>
      <c r="R473" s="66">
        <v>2</v>
      </c>
      <c r="S473" s="111"/>
      <c r="T473" s="153">
        <v>1</v>
      </c>
      <c r="U473" s="66">
        <v>1</v>
      </c>
      <c r="V473" s="133" t="s">
        <v>1716</v>
      </c>
      <c r="W473" s="12">
        <v>0</v>
      </c>
      <c r="X473" s="12">
        <v>0</v>
      </c>
      <c r="Y473" s="138"/>
      <c r="Z473" s="145"/>
      <c r="AA473" s="145"/>
      <c r="AB473" s="145"/>
      <c r="AC473" s="145"/>
      <c r="AD473" s="145"/>
      <c r="AE473" s="145"/>
      <c r="AF473" s="145"/>
      <c r="AG473" s="145"/>
      <c r="AH473" s="145"/>
      <c r="AI473" s="145"/>
      <c r="AJ473" s="145"/>
      <c r="AK473" s="145"/>
      <c r="AL473" s="7">
        <f t="shared" si="72"/>
        <v>6</v>
      </c>
      <c r="AM473" s="7">
        <f t="shared" si="69"/>
        <v>6</v>
      </c>
      <c r="AN473" s="18">
        <f t="shared" si="70"/>
        <v>1</v>
      </c>
      <c r="AO473" s="18">
        <f t="shared" si="71"/>
        <v>1</v>
      </c>
      <c r="AP473" s="7" t="s">
        <v>2096</v>
      </c>
    </row>
    <row r="474" spans="1:42" ht="15.75" hidden="1" customHeight="1" x14ac:dyDescent="0.25">
      <c r="A474" s="7">
        <v>498</v>
      </c>
      <c r="B474" s="7" t="s">
        <v>827</v>
      </c>
      <c r="C474" s="7" t="s">
        <v>859</v>
      </c>
      <c r="D474" s="7" t="s">
        <v>16</v>
      </c>
      <c r="E474" s="111" t="s">
        <v>1948</v>
      </c>
      <c r="F474" s="69">
        <v>1</v>
      </c>
      <c r="G474" s="66" t="s">
        <v>18</v>
      </c>
      <c r="H474" s="66">
        <v>56</v>
      </c>
      <c r="I474" s="66">
        <v>56</v>
      </c>
      <c r="J474" s="111"/>
      <c r="K474" s="66">
        <v>53</v>
      </c>
      <c r="L474" s="66">
        <v>53</v>
      </c>
      <c r="M474" s="111"/>
      <c r="N474" s="66">
        <v>53</v>
      </c>
      <c r="O474" s="66">
        <v>53</v>
      </c>
      <c r="P474" s="111"/>
      <c r="Q474" s="66">
        <v>24</v>
      </c>
      <c r="R474" s="66">
        <v>24</v>
      </c>
      <c r="S474" s="111"/>
      <c r="T474" s="153">
        <v>65</v>
      </c>
      <c r="U474" s="66">
        <v>65</v>
      </c>
      <c r="V474" s="133" t="s">
        <v>1717</v>
      </c>
      <c r="W474" s="12">
        <v>73</v>
      </c>
      <c r="X474" s="12">
        <v>73</v>
      </c>
      <c r="Y474" s="138"/>
      <c r="Z474" s="145"/>
      <c r="AA474" s="145"/>
      <c r="AB474" s="145"/>
      <c r="AC474" s="145"/>
      <c r="AD474" s="145"/>
      <c r="AE474" s="145"/>
      <c r="AF474" s="145"/>
      <c r="AG474" s="145"/>
      <c r="AH474" s="145"/>
      <c r="AI474" s="145"/>
      <c r="AJ474" s="145"/>
      <c r="AK474" s="145"/>
      <c r="AL474" s="7">
        <f t="shared" si="72"/>
        <v>324</v>
      </c>
      <c r="AM474" s="7">
        <f t="shared" si="69"/>
        <v>324</v>
      </c>
      <c r="AN474" s="18">
        <f t="shared" si="70"/>
        <v>1</v>
      </c>
      <c r="AO474" s="18">
        <f t="shared" si="71"/>
        <v>1</v>
      </c>
      <c r="AP474" s="7" t="s">
        <v>2096</v>
      </c>
    </row>
    <row r="475" spans="1:42" ht="15.75" hidden="1" customHeight="1" x14ac:dyDescent="0.25">
      <c r="A475" s="7">
        <v>499</v>
      </c>
      <c r="B475" s="7" t="s">
        <v>827</v>
      </c>
      <c r="C475" s="7" t="s">
        <v>859</v>
      </c>
      <c r="D475" s="7" t="s">
        <v>16</v>
      </c>
      <c r="E475" s="111" t="s">
        <v>1949</v>
      </c>
      <c r="F475" s="69">
        <v>1</v>
      </c>
      <c r="G475" s="66" t="s">
        <v>18</v>
      </c>
      <c r="H475" s="66">
        <v>26</v>
      </c>
      <c r="I475" s="66">
        <v>26</v>
      </c>
      <c r="J475" s="111"/>
      <c r="K475" s="66">
        <v>192</v>
      </c>
      <c r="L475" s="66">
        <v>192</v>
      </c>
      <c r="M475" s="111"/>
      <c r="N475" s="66">
        <v>132</v>
      </c>
      <c r="O475" s="66">
        <v>132</v>
      </c>
      <c r="P475" s="111"/>
      <c r="Q475" s="66">
        <v>120</v>
      </c>
      <c r="R475" s="66">
        <v>120</v>
      </c>
      <c r="S475" s="111"/>
      <c r="T475" s="66">
        <v>276</v>
      </c>
      <c r="U475" s="66">
        <v>276</v>
      </c>
      <c r="V475" s="133" t="s">
        <v>1718</v>
      </c>
      <c r="W475" s="7">
        <v>267</v>
      </c>
      <c r="X475" s="7">
        <v>267</v>
      </c>
      <c r="AL475" s="7">
        <f t="shared" si="72"/>
        <v>1013</v>
      </c>
      <c r="AM475" s="7">
        <f t="shared" si="69"/>
        <v>1013</v>
      </c>
      <c r="AN475" s="18">
        <f t="shared" si="70"/>
        <v>1</v>
      </c>
      <c r="AO475" s="18">
        <f t="shared" si="71"/>
        <v>1</v>
      </c>
      <c r="AP475" s="7" t="s">
        <v>2096</v>
      </c>
    </row>
    <row r="476" spans="1:42" ht="15.75" hidden="1" customHeight="1" x14ac:dyDescent="0.25">
      <c r="A476" s="7">
        <v>500</v>
      </c>
      <c r="B476" s="7" t="s">
        <v>827</v>
      </c>
      <c r="C476" s="7" t="s">
        <v>859</v>
      </c>
      <c r="D476" s="7" t="s">
        <v>16</v>
      </c>
      <c r="E476" s="111" t="s">
        <v>1950</v>
      </c>
      <c r="F476" s="69">
        <v>1</v>
      </c>
      <c r="G476" s="66" t="s">
        <v>18</v>
      </c>
      <c r="H476" s="66">
        <v>2</v>
      </c>
      <c r="I476" s="66">
        <v>2</v>
      </c>
      <c r="J476" s="111"/>
      <c r="K476" s="66">
        <v>1</v>
      </c>
      <c r="L476" s="66">
        <v>1</v>
      </c>
      <c r="M476" s="111"/>
      <c r="N476" s="66">
        <v>1</v>
      </c>
      <c r="O476" s="66">
        <v>1</v>
      </c>
      <c r="P476" s="111"/>
      <c r="Q476" s="66">
        <v>1</v>
      </c>
      <c r="R476" s="66">
        <v>1</v>
      </c>
      <c r="S476" s="111"/>
      <c r="T476" s="153">
        <v>2</v>
      </c>
      <c r="U476" s="66">
        <v>2</v>
      </c>
      <c r="V476" s="133" t="s">
        <v>1719</v>
      </c>
      <c r="W476" s="12">
        <v>1</v>
      </c>
      <c r="X476" s="12">
        <v>1</v>
      </c>
      <c r="Y476" s="138"/>
      <c r="Z476" s="145"/>
      <c r="AA476" s="145"/>
      <c r="AB476" s="145"/>
      <c r="AC476" s="145"/>
      <c r="AD476" s="145"/>
      <c r="AE476" s="145"/>
      <c r="AF476" s="145"/>
      <c r="AG476" s="145"/>
      <c r="AH476" s="145"/>
      <c r="AI476" s="145"/>
      <c r="AJ476" s="145"/>
      <c r="AK476" s="145"/>
      <c r="AL476" s="7">
        <f t="shared" si="72"/>
        <v>8</v>
      </c>
      <c r="AM476" s="7">
        <f t="shared" si="69"/>
        <v>8</v>
      </c>
      <c r="AN476" s="18">
        <f t="shared" si="70"/>
        <v>1</v>
      </c>
      <c r="AO476" s="18">
        <f t="shared" si="71"/>
        <v>1</v>
      </c>
      <c r="AP476" s="7" t="s">
        <v>2096</v>
      </c>
    </row>
    <row r="477" spans="1:42" ht="15.75" hidden="1" customHeight="1" x14ac:dyDescent="0.25">
      <c r="A477" s="7">
        <v>501</v>
      </c>
      <c r="B477" s="7" t="s">
        <v>827</v>
      </c>
      <c r="C477" s="7" t="s">
        <v>859</v>
      </c>
      <c r="D477" s="7" t="s">
        <v>16</v>
      </c>
      <c r="E477" s="111" t="s">
        <v>1951</v>
      </c>
      <c r="F477" s="69">
        <v>1</v>
      </c>
      <c r="G477" s="66" t="s">
        <v>18</v>
      </c>
      <c r="H477" s="66">
        <v>5</v>
      </c>
      <c r="I477" s="66">
        <v>5</v>
      </c>
      <c r="J477" s="111"/>
      <c r="K477" s="66">
        <v>20</v>
      </c>
      <c r="L477" s="66">
        <v>20</v>
      </c>
      <c r="M477" s="111"/>
      <c r="N477" s="66">
        <v>26</v>
      </c>
      <c r="O477" s="66">
        <v>26</v>
      </c>
      <c r="P477" s="111"/>
      <c r="Q477" s="66">
        <v>17</v>
      </c>
      <c r="R477" s="66">
        <v>17</v>
      </c>
      <c r="S477" s="111"/>
      <c r="T477" s="153">
        <v>37</v>
      </c>
      <c r="U477" s="66">
        <v>37</v>
      </c>
      <c r="V477" s="133" t="s">
        <v>1720</v>
      </c>
      <c r="W477" s="12">
        <v>45</v>
      </c>
      <c r="X477" s="12">
        <v>45</v>
      </c>
      <c r="Y477" s="138"/>
      <c r="Z477" s="145"/>
      <c r="AA477" s="145"/>
      <c r="AB477" s="145"/>
      <c r="AC477" s="145"/>
      <c r="AD477" s="145"/>
      <c r="AE477" s="145"/>
      <c r="AF477" s="145"/>
      <c r="AG477" s="145"/>
      <c r="AH477" s="145"/>
      <c r="AI477" s="145"/>
      <c r="AJ477" s="145"/>
      <c r="AK477" s="145"/>
      <c r="AL477" s="7">
        <f t="shared" si="72"/>
        <v>150</v>
      </c>
      <c r="AM477" s="7">
        <f t="shared" si="69"/>
        <v>150</v>
      </c>
      <c r="AN477" s="18">
        <f t="shared" si="70"/>
        <v>1</v>
      </c>
      <c r="AO477" s="18">
        <f t="shared" si="71"/>
        <v>1</v>
      </c>
      <c r="AP477" s="7" t="s">
        <v>2096</v>
      </c>
    </row>
    <row r="478" spans="1:42" ht="15.75" hidden="1" customHeight="1" x14ac:dyDescent="0.25">
      <c r="A478" s="7">
        <v>502</v>
      </c>
      <c r="B478" s="7" t="s">
        <v>827</v>
      </c>
      <c r="C478" s="7" t="s">
        <v>859</v>
      </c>
      <c r="D478" s="7" t="s">
        <v>16</v>
      </c>
      <c r="E478" s="111" t="s">
        <v>1952</v>
      </c>
      <c r="F478" s="69">
        <v>1</v>
      </c>
      <c r="G478" s="66" t="s">
        <v>18</v>
      </c>
      <c r="H478" s="66">
        <v>33</v>
      </c>
      <c r="I478" s="66">
        <v>33</v>
      </c>
      <c r="J478" s="111"/>
      <c r="K478" s="66">
        <v>26</v>
      </c>
      <c r="L478" s="66">
        <v>26</v>
      </c>
      <c r="M478" s="111"/>
      <c r="N478" s="66">
        <v>31</v>
      </c>
      <c r="O478" s="66">
        <v>31</v>
      </c>
      <c r="P478" s="111"/>
      <c r="Q478" s="66">
        <v>13</v>
      </c>
      <c r="R478" s="66">
        <v>13</v>
      </c>
      <c r="S478" s="111"/>
      <c r="T478" s="153">
        <v>27</v>
      </c>
      <c r="U478" s="66">
        <v>27</v>
      </c>
      <c r="V478" s="133" t="s">
        <v>1721</v>
      </c>
      <c r="W478" s="6">
        <v>31</v>
      </c>
      <c r="X478" s="6">
        <v>31</v>
      </c>
      <c r="AL478" s="7">
        <f t="shared" si="72"/>
        <v>161</v>
      </c>
      <c r="AM478" s="7">
        <f t="shared" si="69"/>
        <v>161</v>
      </c>
      <c r="AN478" s="18">
        <f t="shared" si="70"/>
        <v>1</v>
      </c>
      <c r="AO478" s="18">
        <f t="shared" si="71"/>
        <v>1</v>
      </c>
      <c r="AP478" s="7" t="s">
        <v>2096</v>
      </c>
    </row>
    <row r="479" spans="1:42" ht="15.75" hidden="1" customHeight="1" x14ac:dyDescent="0.25">
      <c r="A479" s="7">
        <v>503</v>
      </c>
      <c r="B479" s="7" t="s">
        <v>827</v>
      </c>
      <c r="C479" s="7" t="s">
        <v>859</v>
      </c>
      <c r="D479" s="7" t="s">
        <v>16</v>
      </c>
      <c r="E479" s="111" t="s">
        <v>1953</v>
      </c>
      <c r="F479" s="69">
        <v>1</v>
      </c>
      <c r="G479" s="66" t="s">
        <v>18</v>
      </c>
      <c r="H479" s="66">
        <v>17</v>
      </c>
      <c r="I479" s="66">
        <v>17</v>
      </c>
      <c r="J479" s="111"/>
      <c r="K479" s="66">
        <v>23</v>
      </c>
      <c r="L479" s="66">
        <v>23</v>
      </c>
      <c r="M479" s="111"/>
      <c r="N479" s="66">
        <v>47</v>
      </c>
      <c r="O479" s="66">
        <v>47</v>
      </c>
      <c r="P479" s="111"/>
      <c r="Q479" s="66">
        <v>12</v>
      </c>
      <c r="R479" s="66">
        <v>12</v>
      </c>
      <c r="S479" s="111">
        <v>8119796341</v>
      </c>
      <c r="T479" s="153">
        <v>29</v>
      </c>
      <c r="U479" s="66">
        <v>29</v>
      </c>
      <c r="V479" s="133" t="s">
        <v>1722</v>
      </c>
      <c r="W479" s="6">
        <v>57</v>
      </c>
      <c r="X479" s="6">
        <v>57</v>
      </c>
      <c r="AL479" s="7">
        <f t="shared" si="72"/>
        <v>185</v>
      </c>
      <c r="AM479" s="7">
        <f t="shared" si="69"/>
        <v>185</v>
      </c>
      <c r="AN479" s="18">
        <f t="shared" si="70"/>
        <v>1</v>
      </c>
      <c r="AO479" s="18">
        <f t="shared" si="71"/>
        <v>1</v>
      </c>
      <c r="AP479" s="7" t="s">
        <v>2096</v>
      </c>
    </row>
    <row r="480" spans="1:42" ht="15.75" hidden="1" customHeight="1" x14ac:dyDescent="0.25">
      <c r="A480" s="7">
        <v>504</v>
      </c>
      <c r="B480" s="7" t="s">
        <v>827</v>
      </c>
      <c r="C480" s="7" t="s">
        <v>861</v>
      </c>
      <c r="D480" s="7" t="s">
        <v>16</v>
      </c>
      <c r="E480" s="111" t="s">
        <v>862</v>
      </c>
      <c r="F480" s="66">
        <v>10</v>
      </c>
      <c r="G480" s="66" t="s">
        <v>293</v>
      </c>
      <c r="H480" s="66">
        <v>0</v>
      </c>
      <c r="I480" s="66">
        <v>0</v>
      </c>
      <c r="J480" s="111" t="s">
        <v>26</v>
      </c>
      <c r="K480" s="66">
        <v>0</v>
      </c>
      <c r="L480" s="66">
        <v>3</v>
      </c>
      <c r="M480" s="111"/>
      <c r="N480" s="71">
        <v>1</v>
      </c>
      <c r="O480" s="66">
        <v>3</v>
      </c>
      <c r="P480" s="111"/>
      <c r="Q480" s="66">
        <v>1</v>
      </c>
      <c r="R480" s="66">
        <v>0</v>
      </c>
      <c r="S480" s="111"/>
      <c r="T480" s="67">
        <v>1</v>
      </c>
      <c r="U480" s="66">
        <v>0</v>
      </c>
      <c r="V480" s="129"/>
      <c r="W480" s="49">
        <v>2</v>
      </c>
      <c r="X480" s="49">
        <v>1</v>
      </c>
      <c r="AL480" s="7">
        <f t="shared" si="72"/>
        <v>5</v>
      </c>
      <c r="AM480" s="7">
        <f t="shared" si="69"/>
        <v>7</v>
      </c>
      <c r="AN480" s="18">
        <f t="shared" ref="AN480:AN491" si="73">+AL480/AM480</f>
        <v>0.7142857142857143</v>
      </c>
      <c r="AO480" s="18">
        <f t="shared" ref="AO480:AO485" si="74">+AL480/F480</f>
        <v>0.5</v>
      </c>
      <c r="AP480" s="7" t="s">
        <v>2097</v>
      </c>
    </row>
    <row r="481" spans="1:42" ht="15.75" hidden="1" customHeight="1" x14ac:dyDescent="0.25">
      <c r="A481" s="7">
        <v>505</v>
      </c>
      <c r="B481" s="7" t="s">
        <v>827</v>
      </c>
      <c r="C481" s="7" t="s">
        <v>861</v>
      </c>
      <c r="D481" s="7" t="s">
        <v>16</v>
      </c>
      <c r="E481" s="111" t="s">
        <v>863</v>
      </c>
      <c r="F481" s="66">
        <v>60</v>
      </c>
      <c r="G481" s="66" t="s">
        <v>298</v>
      </c>
      <c r="H481" s="66">
        <v>0</v>
      </c>
      <c r="I481" s="66">
        <v>10</v>
      </c>
      <c r="J481" s="111"/>
      <c r="K481" s="66">
        <v>0</v>
      </c>
      <c r="L481" s="66">
        <v>10</v>
      </c>
      <c r="M481" s="111"/>
      <c r="N481" s="71">
        <v>4</v>
      </c>
      <c r="O481" s="71">
        <v>10</v>
      </c>
      <c r="P481" s="111"/>
      <c r="Q481" s="66">
        <v>10</v>
      </c>
      <c r="R481" s="66">
        <v>0</v>
      </c>
      <c r="S481" s="111"/>
      <c r="T481" s="67">
        <v>1</v>
      </c>
      <c r="U481" s="66">
        <v>0</v>
      </c>
      <c r="V481" s="128"/>
      <c r="W481" s="49">
        <v>1</v>
      </c>
      <c r="X481" s="49">
        <v>0</v>
      </c>
      <c r="AL481" s="7">
        <f t="shared" si="72"/>
        <v>16</v>
      </c>
      <c r="AM481" s="7">
        <f t="shared" ref="AM481:AM512" si="75">I481+L481+O481+R481+U481+X481</f>
        <v>30</v>
      </c>
      <c r="AN481" s="18">
        <f t="shared" si="73"/>
        <v>0.53333333333333333</v>
      </c>
      <c r="AO481" s="18">
        <f t="shared" si="74"/>
        <v>0.26666666666666666</v>
      </c>
      <c r="AP481" s="7" t="s">
        <v>2097</v>
      </c>
    </row>
    <row r="482" spans="1:42" ht="15.75" hidden="1" customHeight="1" x14ac:dyDescent="0.25">
      <c r="A482" s="7">
        <v>506</v>
      </c>
      <c r="B482" s="7" t="s">
        <v>827</v>
      </c>
      <c r="C482" s="7" t="s">
        <v>861</v>
      </c>
      <c r="D482" s="7" t="s">
        <v>16</v>
      </c>
      <c r="E482" s="111" t="s">
        <v>864</v>
      </c>
      <c r="F482" s="66">
        <v>12</v>
      </c>
      <c r="G482" s="66" t="s">
        <v>70</v>
      </c>
      <c r="H482" s="66">
        <v>0</v>
      </c>
      <c r="I482" s="66">
        <v>0</v>
      </c>
      <c r="J482" s="111" t="s">
        <v>26</v>
      </c>
      <c r="K482" s="66">
        <v>0</v>
      </c>
      <c r="L482" s="66">
        <v>0</v>
      </c>
      <c r="M482" s="111" t="s">
        <v>26</v>
      </c>
      <c r="N482" s="71">
        <v>0</v>
      </c>
      <c r="O482" s="71">
        <v>2</v>
      </c>
      <c r="P482" s="111"/>
      <c r="Q482" s="66">
        <v>0</v>
      </c>
      <c r="R482" s="66">
        <v>0</v>
      </c>
      <c r="S482" s="111"/>
      <c r="T482" s="67">
        <v>2</v>
      </c>
      <c r="U482" s="68">
        <v>0</v>
      </c>
      <c r="V482" s="56" t="s">
        <v>26</v>
      </c>
      <c r="W482" s="3">
        <v>5</v>
      </c>
      <c r="X482" s="3">
        <v>5</v>
      </c>
      <c r="AL482" s="7">
        <f t="shared" si="72"/>
        <v>7</v>
      </c>
      <c r="AM482" s="7">
        <f t="shared" si="75"/>
        <v>7</v>
      </c>
      <c r="AN482" s="18">
        <f t="shared" si="73"/>
        <v>1</v>
      </c>
      <c r="AO482" s="18">
        <f t="shared" si="74"/>
        <v>0.58333333333333337</v>
      </c>
      <c r="AP482" s="7" t="s">
        <v>2096</v>
      </c>
    </row>
    <row r="483" spans="1:42" ht="15.75" hidden="1" customHeight="1" x14ac:dyDescent="0.25">
      <c r="A483" s="7">
        <v>507</v>
      </c>
      <c r="B483" s="7" t="s">
        <v>827</v>
      </c>
      <c r="C483" s="7" t="s">
        <v>861</v>
      </c>
      <c r="D483" s="7" t="s">
        <v>16</v>
      </c>
      <c r="E483" s="111" t="s">
        <v>865</v>
      </c>
      <c r="F483" s="66">
        <v>6</v>
      </c>
      <c r="G483" s="66" t="s">
        <v>866</v>
      </c>
      <c r="H483" s="66">
        <v>0</v>
      </c>
      <c r="I483" s="66">
        <v>0</v>
      </c>
      <c r="J483" s="111" t="s">
        <v>26</v>
      </c>
      <c r="K483" s="66">
        <v>0</v>
      </c>
      <c r="L483" s="66">
        <v>1</v>
      </c>
      <c r="M483" s="111"/>
      <c r="N483" s="71">
        <v>0</v>
      </c>
      <c r="O483" s="71">
        <v>0</v>
      </c>
      <c r="P483" s="111" t="s">
        <v>26</v>
      </c>
      <c r="Q483" s="66">
        <v>2</v>
      </c>
      <c r="R483" s="66">
        <v>1</v>
      </c>
      <c r="S483" s="111"/>
      <c r="T483" s="68">
        <v>0</v>
      </c>
      <c r="U483" s="68">
        <v>0</v>
      </c>
      <c r="V483" s="56" t="s">
        <v>26</v>
      </c>
      <c r="W483" s="164">
        <v>0</v>
      </c>
      <c r="X483" s="164">
        <v>1</v>
      </c>
      <c r="AL483" s="7">
        <f t="shared" si="72"/>
        <v>2</v>
      </c>
      <c r="AM483" s="7">
        <f t="shared" si="75"/>
        <v>3</v>
      </c>
      <c r="AN483" s="18">
        <f t="shared" si="73"/>
        <v>0.66666666666666663</v>
      </c>
      <c r="AO483" s="18">
        <f t="shared" si="74"/>
        <v>0.33333333333333331</v>
      </c>
      <c r="AP483" s="7" t="s">
        <v>2097</v>
      </c>
    </row>
    <row r="484" spans="1:42" ht="15.75" hidden="1" customHeight="1" x14ac:dyDescent="0.25">
      <c r="A484" s="7">
        <v>508</v>
      </c>
      <c r="B484" s="7" t="s">
        <v>827</v>
      </c>
      <c r="C484" s="7" t="s">
        <v>861</v>
      </c>
      <c r="D484" s="7" t="s">
        <v>16</v>
      </c>
      <c r="E484" s="111" t="s">
        <v>867</v>
      </c>
      <c r="F484" s="66">
        <v>7</v>
      </c>
      <c r="G484" s="66" t="s">
        <v>868</v>
      </c>
      <c r="H484" s="66">
        <v>0</v>
      </c>
      <c r="I484" s="66">
        <v>0</v>
      </c>
      <c r="J484" s="111" t="s">
        <v>26</v>
      </c>
      <c r="K484" s="66">
        <v>0</v>
      </c>
      <c r="L484" s="66">
        <v>1</v>
      </c>
      <c r="M484" s="111"/>
      <c r="N484" s="71">
        <v>1</v>
      </c>
      <c r="O484" s="71">
        <v>1</v>
      </c>
      <c r="P484" s="111"/>
      <c r="Q484" s="66">
        <v>1</v>
      </c>
      <c r="R484" s="66">
        <v>1</v>
      </c>
      <c r="S484" s="111"/>
      <c r="T484" s="68">
        <v>3</v>
      </c>
      <c r="U484" s="68">
        <v>3</v>
      </c>
      <c r="V484" s="56" t="s">
        <v>26</v>
      </c>
      <c r="W484" s="164">
        <v>1</v>
      </c>
      <c r="X484" s="164">
        <v>1</v>
      </c>
      <c r="AL484" s="7">
        <f t="shared" si="72"/>
        <v>6</v>
      </c>
      <c r="AM484" s="7">
        <f t="shared" si="75"/>
        <v>7</v>
      </c>
      <c r="AN484" s="18">
        <f t="shared" si="73"/>
        <v>0.8571428571428571</v>
      </c>
      <c r="AO484" s="18">
        <f t="shared" si="74"/>
        <v>0.8571428571428571</v>
      </c>
      <c r="AP484" s="7" t="s">
        <v>2096</v>
      </c>
    </row>
    <row r="485" spans="1:42" ht="15.75" hidden="1" customHeight="1" x14ac:dyDescent="0.25">
      <c r="A485" s="7">
        <v>509</v>
      </c>
      <c r="B485" s="7" t="s">
        <v>827</v>
      </c>
      <c r="C485" s="7" t="s">
        <v>869</v>
      </c>
      <c r="D485" s="7" t="s">
        <v>16</v>
      </c>
      <c r="E485" s="111" t="s">
        <v>870</v>
      </c>
      <c r="F485" s="66">
        <v>1000</v>
      </c>
      <c r="G485" s="66" t="s">
        <v>117</v>
      </c>
      <c r="H485" s="66">
        <v>0</v>
      </c>
      <c r="I485" s="66">
        <v>100</v>
      </c>
      <c r="J485" s="111"/>
      <c r="K485" s="66">
        <v>0</v>
      </c>
      <c r="L485" s="66">
        <v>100</v>
      </c>
      <c r="M485" s="111"/>
      <c r="N485" s="71">
        <v>25</v>
      </c>
      <c r="O485" s="71">
        <v>100</v>
      </c>
      <c r="P485" s="111"/>
      <c r="Q485" s="66">
        <v>17</v>
      </c>
      <c r="R485" s="66">
        <v>0</v>
      </c>
      <c r="S485" s="111" t="s">
        <v>26</v>
      </c>
      <c r="T485" s="66">
        <v>155</v>
      </c>
      <c r="U485" s="66">
        <v>100</v>
      </c>
      <c r="V485" s="133" t="s">
        <v>1723</v>
      </c>
      <c r="W485" s="24">
        <v>133</v>
      </c>
      <c r="X485" s="24">
        <v>100</v>
      </c>
      <c r="AL485" s="7">
        <f t="shared" si="72"/>
        <v>330</v>
      </c>
      <c r="AM485" s="7">
        <f t="shared" si="75"/>
        <v>500</v>
      </c>
      <c r="AN485" s="18">
        <f t="shared" si="73"/>
        <v>0.66</v>
      </c>
      <c r="AO485" s="18">
        <f t="shared" si="74"/>
        <v>0.33</v>
      </c>
      <c r="AP485" s="7" t="s">
        <v>2097</v>
      </c>
    </row>
    <row r="486" spans="1:42" ht="15.75" hidden="1" customHeight="1" x14ac:dyDescent="0.25">
      <c r="A486" s="7">
        <v>510</v>
      </c>
      <c r="B486" s="7" t="s">
        <v>827</v>
      </c>
      <c r="C486" s="7" t="s">
        <v>869</v>
      </c>
      <c r="D486" s="7" t="s">
        <v>16</v>
      </c>
      <c r="E486" s="112" t="s">
        <v>1921</v>
      </c>
      <c r="F486" s="76">
        <v>1</v>
      </c>
      <c r="G486" s="77" t="s">
        <v>18</v>
      </c>
      <c r="H486" s="66">
        <v>0</v>
      </c>
      <c r="I486" s="66">
        <v>0</v>
      </c>
      <c r="J486" s="111"/>
      <c r="K486" s="66">
        <v>0</v>
      </c>
      <c r="L486" s="66">
        <v>0</v>
      </c>
      <c r="M486" s="111"/>
      <c r="N486" s="71">
        <v>38</v>
      </c>
      <c r="O486" s="71">
        <v>38</v>
      </c>
      <c r="P486" s="111"/>
      <c r="Q486" s="66">
        <v>15</v>
      </c>
      <c r="R486" s="66">
        <v>15</v>
      </c>
      <c r="S486" s="111" t="s">
        <v>26</v>
      </c>
      <c r="T486" s="66">
        <v>263</v>
      </c>
      <c r="U486" s="66">
        <v>263</v>
      </c>
      <c r="V486" s="134" t="s">
        <v>1724</v>
      </c>
      <c r="W486" s="12">
        <v>361</v>
      </c>
      <c r="X486" s="12">
        <v>361</v>
      </c>
      <c r="AL486" s="7">
        <f t="shared" si="72"/>
        <v>677</v>
      </c>
      <c r="AM486" s="7">
        <f t="shared" si="75"/>
        <v>677</v>
      </c>
      <c r="AN486" s="18">
        <f t="shared" si="73"/>
        <v>1</v>
      </c>
      <c r="AO486" s="18">
        <f>+AN486/F486</f>
        <v>1</v>
      </c>
      <c r="AP486" s="7" t="s">
        <v>2096</v>
      </c>
    </row>
    <row r="487" spans="1:42" ht="15.75" hidden="1" customHeight="1" x14ac:dyDescent="0.25">
      <c r="A487" s="7">
        <v>511</v>
      </c>
      <c r="B487" s="7" t="s">
        <v>827</v>
      </c>
      <c r="C487" s="7" t="s">
        <v>869</v>
      </c>
      <c r="D487" s="7" t="s">
        <v>16</v>
      </c>
      <c r="E487" s="112" t="s">
        <v>1922</v>
      </c>
      <c r="F487" s="76">
        <v>1</v>
      </c>
      <c r="G487" s="77" t="s">
        <v>18</v>
      </c>
      <c r="H487" s="66">
        <v>0</v>
      </c>
      <c r="I487" s="66">
        <v>0</v>
      </c>
      <c r="J487" s="111"/>
      <c r="K487" s="66">
        <v>0</v>
      </c>
      <c r="L487" s="66">
        <v>0</v>
      </c>
      <c r="M487" s="111"/>
      <c r="N487" s="71">
        <v>60</v>
      </c>
      <c r="O487" s="71">
        <v>60</v>
      </c>
      <c r="P487" s="111"/>
      <c r="Q487" s="66">
        <v>44</v>
      </c>
      <c r="R487" s="66">
        <v>44</v>
      </c>
      <c r="S487" s="111" t="s">
        <v>26</v>
      </c>
      <c r="T487" s="66">
        <v>10</v>
      </c>
      <c r="U487" s="66">
        <v>10</v>
      </c>
      <c r="V487" s="129"/>
      <c r="W487" s="12">
        <v>0</v>
      </c>
      <c r="X487" s="12">
        <v>0</v>
      </c>
      <c r="AL487" s="7">
        <f t="shared" si="72"/>
        <v>114</v>
      </c>
      <c r="AM487" s="7">
        <f t="shared" si="75"/>
        <v>114</v>
      </c>
      <c r="AN487" s="18">
        <f t="shared" si="73"/>
        <v>1</v>
      </c>
      <c r="AO487" s="18">
        <f>+AN487/F487</f>
        <v>1</v>
      </c>
      <c r="AP487" s="7" t="s">
        <v>2096</v>
      </c>
    </row>
    <row r="488" spans="1:42" ht="15.75" hidden="1" customHeight="1" x14ac:dyDescent="0.25">
      <c r="A488" s="7">
        <v>512</v>
      </c>
      <c r="B488" s="7" t="s">
        <v>827</v>
      </c>
      <c r="C488" s="7" t="s">
        <v>869</v>
      </c>
      <c r="D488" s="7" t="s">
        <v>16</v>
      </c>
      <c r="E488" s="112" t="s">
        <v>1923</v>
      </c>
      <c r="F488" s="76">
        <v>1</v>
      </c>
      <c r="G488" s="77" t="s">
        <v>18</v>
      </c>
      <c r="H488" s="66">
        <v>0</v>
      </c>
      <c r="I488" s="66">
        <v>0</v>
      </c>
      <c r="J488" s="111"/>
      <c r="K488" s="66">
        <v>0</v>
      </c>
      <c r="L488" s="66">
        <v>0</v>
      </c>
      <c r="M488" s="111"/>
      <c r="N488" s="71">
        <v>92</v>
      </c>
      <c r="O488" s="71">
        <v>92</v>
      </c>
      <c r="P488" s="111"/>
      <c r="Q488" s="66">
        <v>79</v>
      </c>
      <c r="R488" s="66">
        <v>79</v>
      </c>
      <c r="S488" s="111" t="s">
        <v>26</v>
      </c>
      <c r="T488" s="66">
        <v>116</v>
      </c>
      <c r="U488" s="66">
        <v>116</v>
      </c>
      <c r="V488" s="133" t="s">
        <v>1725</v>
      </c>
      <c r="W488" s="7">
        <v>83</v>
      </c>
      <c r="X488" s="7">
        <v>83</v>
      </c>
      <c r="AL488" s="7">
        <f t="shared" si="72"/>
        <v>370</v>
      </c>
      <c r="AM488" s="7">
        <f t="shared" si="75"/>
        <v>370</v>
      </c>
      <c r="AN488" s="18">
        <f t="shared" si="73"/>
        <v>1</v>
      </c>
      <c r="AO488" s="18">
        <f>+AN488/F488</f>
        <v>1</v>
      </c>
      <c r="AP488" s="7" t="s">
        <v>2096</v>
      </c>
    </row>
    <row r="489" spans="1:42" ht="15.75" hidden="1" customHeight="1" x14ac:dyDescent="0.25">
      <c r="A489" s="7">
        <v>513</v>
      </c>
      <c r="B489" s="7" t="s">
        <v>827</v>
      </c>
      <c r="C489" s="7" t="s">
        <v>869</v>
      </c>
      <c r="D489" s="7" t="s">
        <v>16</v>
      </c>
      <c r="E489" s="112" t="s">
        <v>1954</v>
      </c>
      <c r="F489" s="76">
        <v>1</v>
      </c>
      <c r="G489" s="77" t="s">
        <v>18</v>
      </c>
      <c r="H489" s="66">
        <v>0</v>
      </c>
      <c r="I489" s="66">
        <v>0</v>
      </c>
      <c r="J489" s="111"/>
      <c r="K489" s="66">
        <v>0</v>
      </c>
      <c r="L489" s="66">
        <v>0</v>
      </c>
      <c r="M489" s="111"/>
      <c r="N489" s="71">
        <v>100</v>
      </c>
      <c r="O489" s="71">
        <v>100</v>
      </c>
      <c r="P489" s="111"/>
      <c r="Q489" s="66">
        <v>20</v>
      </c>
      <c r="R489" s="66">
        <v>20</v>
      </c>
      <c r="S489" s="111" t="s">
        <v>26</v>
      </c>
      <c r="T489" s="66">
        <v>182</v>
      </c>
      <c r="U489" s="66">
        <v>182</v>
      </c>
      <c r="V489" s="134" t="s">
        <v>1726</v>
      </c>
      <c r="W489" s="7">
        <v>197</v>
      </c>
      <c r="X489" s="7">
        <v>197</v>
      </c>
      <c r="AL489" s="7">
        <f t="shared" si="72"/>
        <v>499</v>
      </c>
      <c r="AM489" s="7">
        <f t="shared" si="75"/>
        <v>499</v>
      </c>
      <c r="AN489" s="18">
        <f t="shared" si="73"/>
        <v>1</v>
      </c>
      <c r="AO489" s="18">
        <f>+AN489/F489</f>
        <v>1</v>
      </c>
      <c r="AP489" s="7" t="s">
        <v>2096</v>
      </c>
    </row>
    <row r="490" spans="1:42" ht="15.75" hidden="1" customHeight="1" x14ac:dyDescent="0.25">
      <c r="A490" s="7">
        <v>514</v>
      </c>
      <c r="B490" s="7" t="s">
        <v>827</v>
      </c>
      <c r="C490" s="7" t="s">
        <v>869</v>
      </c>
      <c r="D490" s="7" t="s">
        <v>16</v>
      </c>
      <c r="E490" s="110" t="s">
        <v>871</v>
      </c>
      <c r="F490" s="66">
        <v>6</v>
      </c>
      <c r="G490" s="66" t="s">
        <v>117</v>
      </c>
      <c r="H490" s="66">
        <v>0</v>
      </c>
      <c r="I490" s="66">
        <v>0</v>
      </c>
      <c r="J490" s="111" t="s">
        <v>26</v>
      </c>
      <c r="K490" s="66">
        <v>1</v>
      </c>
      <c r="L490" s="66">
        <v>1</v>
      </c>
      <c r="M490" s="110" t="s">
        <v>893</v>
      </c>
      <c r="N490" s="71">
        <v>0</v>
      </c>
      <c r="O490" s="71">
        <v>0</v>
      </c>
      <c r="P490" s="111" t="s">
        <v>26</v>
      </c>
      <c r="Q490" s="66">
        <v>1</v>
      </c>
      <c r="R490" s="66">
        <v>1</v>
      </c>
      <c r="S490" s="111"/>
      <c r="T490" s="68">
        <v>0</v>
      </c>
      <c r="U490" s="68">
        <v>0</v>
      </c>
      <c r="V490" s="56" t="s">
        <v>26</v>
      </c>
      <c r="W490" s="3">
        <v>1</v>
      </c>
      <c r="X490" s="3">
        <v>1</v>
      </c>
      <c r="AL490" s="7">
        <f t="shared" si="72"/>
        <v>3</v>
      </c>
      <c r="AM490" s="7">
        <f t="shared" si="75"/>
        <v>3</v>
      </c>
      <c r="AN490" s="18">
        <f t="shared" si="73"/>
        <v>1</v>
      </c>
      <c r="AO490" s="18">
        <f>+AL490/F490</f>
        <v>0.5</v>
      </c>
      <c r="AP490" s="7" t="s">
        <v>2096</v>
      </c>
    </row>
    <row r="491" spans="1:42" ht="15.75" hidden="1" customHeight="1" x14ac:dyDescent="0.25">
      <c r="A491" s="7">
        <v>515</v>
      </c>
      <c r="B491" s="7" t="s">
        <v>827</v>
      </c>
      <c r="C491" s="7" t="s">
        <v>80</v>
      </c>
      <c r="D491" s="7" t="s">
        <v>16</v>
      </c>
      <c r="E491" s="110" t="s">
        <v>872</v>
      </c>
      <c r="F491" s="66">
        <v>12</v>
      </c>
      <c r="G491" s="66" t="s">
        <v>79</v>
      </c>
      <c r="H491" s="66">
        <v>1</v>
      </c>
      <c r="I491" s="66">
        <v>1</v>
      </c>
      <c r="J491" s="111" t="s">
        <v>873</v>
      </c>
      <c r="K491" s="73">
        <v>1</v>
      </c>
      <c r="L491" s="66">
        <v>1</v>
      </c>
      <c r="M491" s="111" t="s">
        <v>1955</v>
      </c>
      <c r="N491" s="71">
        <v>1</v>
      </c>
      <c r="O491" s="71">
        <v>1</v>
      </c>
      <c r="P491" s="111"/>
      <c r="Q491" s="66">
        <v>1</v>
      </c>
      <c r="R491" s="66">
        <v>1</v>
      </c>
      <c r="S491" s="111"/>
      <c r="T491" s="68">
        <v>1</v>
      </c>
      <c r="U491" s="68">
        <v>1</v>
      </c>
      <c r="V491" s="133" t="s">
        <v>1727</v>
      </c>
      <c r="W491" s="3">
        <v>1</v>
      </c>
      <c r="X491" s="3">
        <v>1</v>
      </c>
      <c r="AL491" s="7">
        <f t="shared" si="72"/>
        <v>6</v>
      </c>
      <c r="AM491" s="7">
        <f t="shared" si="75"/>
        <v>6</v>
      </c>
      <c r="AN491" s="18">
        <f t="shared" si="73"/>
        <v>1</v>
      </c>
      <c r="AO491" s="18">
        <f>+AL491/F491</f>
        <v>0.5</v>
      </c>
      <c r="AP491" s="7" t="s">
        <v>2096</v>
      </c>
    </row>
    <row r="492" spans="1:42" ht="15.75" hidden="1" customHeight="1" x14ac:dyDescent="0.25">
      <c r="A492" s="7">
        <v>516</v>
      </c>
      <c r="B492" s="7" t="s">
        <v>827</v>
      </c>
      <c r="C492" s="7" t="s">
        <v>80</v>
      </c>
      <c r="D492" s="7" t="s">
        <v>16</v>
      </c>
      <c r="E492" s="110" t="s">
        <v>874</v>
      </c>
      <c r="F492" s="69">
        <v>1</v>
      </c>
      <c r="G492" s="66" t="s">
        <v>18</v>
      </c>
      <c r="H492" s="66">
        <v>195</v>
      </c>
      <c r="I492" s="66">
        <v>195</v>
      </c>
      <c r="J492" s="111" t="s">
        <v>875</v>
      </c>
      <c r="K492" s="66">
        <v>215</v>
      </c>
      <c r="L492" s="66">
        <v>215</v>
      </c>
      <c r="M492" s="111" t="s">
        <v>875</v>
      </c>
      <c r="N492" s="71">
        <v>214</v>
      </c>
      <c r="O492" s="71">
        <v>214</v>
      </c>
      <c r="P492" s="111"/>
      <c r="Q492" s="66">
        <v>242</v>
      </c>
      <c r="R492" s="66">
        <v>242</v>
      </c>
      <c r="S492" s="111"/>
      <c r="T492" s="68">
        <v>344</v>
      </c>
      <c r="U492" s="68">
        <v>346</v>
      </c>
      <c r="V492" s="134" t="s">
        <v>1728</v>
      </c>
      <c r="W492" s="3">
        <v>338</v>
      </c>
      <c r="X492" s="3">
        <v>342</v>
      </c>
      <c r="AL492" s="7">
        <f t="shared" si="72"/>
        <v>1548</v>
      </c>
      <c r="AM492" s="7">
        <f t="shared" si="75"/>
        <v>1554</v>
      </c>
      <c r="AN492" s="18">
        <f t="shared" ref="AN492:AN500" si="76">AL492/AM492</f>
        <v>0.99613899613899615</v>
      </c>
      <c r="AO492" s="18">
        <f t="shared" ref="AO492:AO500" si="77">+AN492/F492</f>
        <v>0.99613899613899615</v>
      </c>
      <c r="AP492" s="7" t="s">
        <v>2096</v>
      </c>
    </row>
    <row r="493" spans="1:42" ht="15.75" hidden="1" customHeight="1" x14ac:dyDescent="0.25">
      <c r="A493" s="7">
        <v>517</v>
      </c>
      <c r="B493" s="7" t="s">
        <v>827</v>
      </c>
      <c r="C493" s="7" t="s">
        <v>80</v>
      </c>
      <c r="D493" s="7" t="s">
        <v>16</v>
      </c>
      <c r="E493" s="110" t="s">
        <v>876</v>
      </c>
      <c r="F493" s="69">
        <v>1</v>
      </c>
      <c r="G493" s="66" t="s">
        <v>18</v>
      </c>
      <c r="H493" s="66">
        <v>1</v>
      </c>
      <c r="I493" s="66">
        <v>1</v>
      </c>
      <c r="J493" s="111" t="s">
        <v>877</v>
      </c>
      <c r="K493" s="66">
        <v>0</v>
      </c>
      <c r="L493" s="66">
        <v>1</v>
      </c>
      <c r="M493" s="111" t="s">
        <v>877</v>
      </c>
      <c r="N493" s="66">
        <v>2</v>
      </c>
      <c r="O493" s="66">
        <v>1</v>
      </c>
      <c r="P493" s="111"/>
      <c r="Q493" s="66">
        <v>0</v>
      </c>
      <c r="R493" s="66">
        <v>0</v>
      </c>
      <c r="S493" s="111"/>
      <c r="T493" s="68">
        <v>1</v>
      </c>
      <c r="U493" s="68">
        <v>1</v>
      </c>
      <c r="V493" s="133" t="s">
        <v>1729</v>
      </c>
      <c r="W493" s="3">
        <v>0</v>
      </c>
      <c r="X493" s="3">
        <v>0</v>
      </c>
      <c r="AL493" s="7">
        <f t="shared" si="72"/>
        <v>4</v>
      </c>
      <c r="AM493" s="7">
        <f t="shared" si="75"/>
        <v>4</v>
      </c>
      <c r="AN493" s="18">
        <f t="shared" si="76"/>
        <v>1</v>
      </c>
      <c r="AO493" s="18">
        <f t="shared" si="77"/>
        <v>1</v>
      </c>
      <c r="AP493" s="7" t="s">
        <v>2096</v>
      </c>
    </row>
    <row r="494" spans="1:42" ht="15.75" hidden="1" customHeight="1" x14ac:dyDescent="0.25">
      <c r="A494" s="7">
        <v>518</v>
      </c>
      <c r="B494" s="7" t="s">
        <v>827</v>
      </c>
      <c r="C494" s="7" t="s">
        <v>80</v>
      </c>
      <c r="D494" s="7" t="s">
        <v>16</v>
      </c>
      <c r="E494" s="110" t="s">
        <v>878</v>
      </c>
      <c r="F494" s="69">
        <v>1</v>
      </c>
      <c r="G494" s="66" t="s">
        <v>18</v>
      </c>
      <c r="H494" s="66">
        <v>1</v>
      </c>
      <c r="I494" s="66">
        <v>1</v>
      </c>
      <c r="J494" s="111" t="s">
        <v>879</v>
      </c>
      <c r="K494" s="74">
        <v>2</v>
      </c>
      <c r="L494" s="66">
        <v>2</v>
      </c>
      <c r="M494" s="111" t="s">
        <v>894</v>
      </c>
      <c r="N494" s="66">
        <v>0</v>
      </c>
      <c r="O494" s="66">
        <v>0</v>
      </c>
      <c r="P494" s="111"/>
      <c r="Q494" s="66">
        <v>0</v>
      </c>
      <c r="R494" s="66">
        <v>0</v>
      </c>
      <c r="S494" s="111"/>
      <c r="T494" s="68">
        <v>2</v>
      </c>
      <c r="U494" s="68">
        <v>2</v>
      </c>
      <c r="V494" s="133" t="s">
        <v>1730</v>
      </c>
      <c r="W494" s="3">
        <v>1</v>
      </c>
      <c r="X494" s="3">
        <v>1</v>
      </c>
      <c r="AL494" s="7">
        <f t="shared" si="72"/>
        <v>6</v>
      </c>
      <c r="AM494" s="7">
        <f t="shared" si="75"/>
        <v>6</v>
      </c>
      <c r="AN494" s="18">
        <f t="shared" si="76"/>
        <v>1</v>
      </c>
      <c r="AO494" s="18">
        <f t="shared" si="77"/>
        <v>1</v>
      </c>
      <c r="AP494" s="7" t="s">
        <v>2096</v>
      </c>
    </row>
    <row r="495" spans="1:42" ht="15.75" hidden="1" customHeight="1" x14ac:dyDescent="0.25">
      <c r="A495" s="7">
        <v>519</v>
      </c>
      <c r="B495" s="7" t="s">
        <v>827</v>
      </c>
      <c r="C495" s="7" t="s">
        <v>80</v>
      </c>
      <c r="D495" s="7" t="s">
        <v>16</v>
      </c>
      <c r="E495" s="110" t="s">
        <v>880</v>
      </c>
      <c r="F495" s="69">
        <v>1</v>
      </c>
      <c r="G495" s="66" t="s">
        <v>18</v>
      </c>
      <c r="H495" s="66">
        <v>97</v>
      </c>
      <c r="I495" s="66">
        <v>210</v>
      </c>
      <c r="J495" s="111" t="s">
        <v>881</v>
      </c>
      <c r="K495" s="66">
        <v>62</v>
      </c>
      <c r="L495" s="66">
        <v>81</v>
      </c>
      <c r="M495" s="111"/>
      <c r="N495" s="66">
        <v>123</v>
      </c>
      <c r="O495" s="66">
        <v>123</v>
      </c>
      <c r="P495" s="111"/>
      <c r="Q495" s="66">
        <v>68</v>
      </c>
      <c r="R495" s="66">
        <v>68</v>
      </c>
      <c r="S495" s="111"/>
      <c r="T495" s="66">
        <v>217</v>
      </c>
      <c r="U495" s="66">
        <v>84</v>
      </c>
      <c r="V495" s="134" t="s">
        <v>1731</v>
      </c>
      <c r="W495" s="3">
        <v>122</v>
      </c>
      <c r="X495" s="3">
        <v>122</v>
      </c>
      <c r="AL495" s="7">
        <f t="shared" si="72"/>
        <v>689</v>
      </c>
      <c r="AM495" s="7">
        <f t="shared" si="75"/>
        <v>688</v>
      </c>
      <c r="AN495" s="18">
        <f t="shared" si="76"/>
        <v>1.0014534883720929</v>
      </c>
      <c r="AO495" s="18">
        <f t="shared" si="77"/>
        <v>1.0014534883720929</v>
      </c>
      <c r="AP495" s="7" t="s">
        <v>2096</v>
      </c>
    </row>
    <row r="496" spans="1:42" ht="15.75" hidden="1" customHeight="1" x14ac:dyDescent="0.25">
      <c r="A496" s="7">
        <v>520</v>
      </c>
      <c r="B496" s="7" t="s">
        <v>827</v>
      </c>
      <c r="C496" s="7" t="s">
        <v>80</v>
      </c>
      <c r="D496" s="7" t="s">
        <v>16</v>
      </c>
      <c r="E496" s="113" t="s">
        <v>882</v>
      </c>
      <c r="F496" s="69">
        <v>1</v>
      </c>
      <c r="G496" s="66" t="s">
        <v>18</v>
      </c>
      <c r="H496" s="74">
        <v>15</v>
      </c>
      <c r="I496" s="66">
        <v>21</v>
      </c>
      <c r="J496" s="111" t="s">
        <v>883</v>
      </c>
      <c r="K496" s="66">
        <v>2</v>
      </c>
      <c r="L496" s="66">
        <v>25</v>
      </c>
      <c r="M496" s="111"/>
      <c r="N496" s="66">
        <v>31</v>
      </c>
      <c r="O496" s="66">
        <v>31</v>
      </c>
      <c r="P496" s="111"/>
      <c r="Q496" s="66">
        <v>8</v>
      </c>
      <c r="R496" s="66">
        <v>8</v>
      </c>
      <c r="S496" s="111"/>
      <c r="T496" s="66">
        <v>61</v>
      </c>
      <c r="U496" s="66">
        <v>32</v>
      </c>
      <c r="V496" s="134" t="s">
        <v>1732</v>
      </c>
      <c r="W496" s="3">
        <v>29</v>
      </c>
      <c r="X496" s="3">
        <v>29</v>
      </c>
      <c r="AL496" s="7">
        <f t="shared" si="72"/>
        <v>146</v>
      </c>
      <c r="AM496" s="7">
        <f t="shared" si="75"/>
        <v>146</v>
      </c>
      <c r="AN496" s="18">
        <f t="shared" si="76"/>
        <v>1</v>
      </c>
      <c r="AO496" s="18">
        <f t="shared" si="77"/>
        <v>1</v>
      </c>
      <c r="AP496" s="7" t="s">
        <v>2096</v>
      </c>
    </row>
    <row r="497" spans="1:42" ht="15.75" hidden="1" customHeight="1" x14ac:dyDescent="0.25">
      <c r="A497" s="7">
        <v>521</v>
      </c>
      <c r="B497" s="7" t="s">
        <v>827</v>
      </c>
      <c r="C497" s="7" t="s">
        <v>80</v>
      </c>
      <c r="D497" s="7" t="s">
        <v>16</v>
      </c>
      <c r="E497" s="110" t="s">
        <v>884</v>
      </c>
      <c r="F497" s="69">
        <v>1</v>
      </c>
      <c r="G497" s="66" t="s">
        <v>18</v>
      </c>
      <c r="H497" s="66">
        <v>37</v>
      </c>
      <c r="I497" s="66">
        <v>38</v>
      </c>
      <c r="J497" s="111" t="s">
        <v>885</v>
      </c>
      <c r="K497" s="66">
        <v>76</v>
      </c>
      <c r="L497" s="66">
        <v>76</v>
      </c>
      <c r="M497" s="111"/>
      <c r="N497" s="66">
        <v>155</v>
      </c>
      <c r="O497" s="66">
        <v>155</v>
      </c>
      <c r="P497" s="111"/>
      <c r="Q497" s="66">
        <v>48</v>
      </c>
      <c r="R497" s="66">
        <v>48</v>
      </c>
      <c r="S497" s="111"/>
      <c r="T497" s="66">
        <v>107</v>
      </c>
      <c r="U497" s="66">
        <v>107</v>
      </c>
      <c r="V497" s="134" t="s">
        <v>1733</v>
      </c>
      <c r="W497" s="3">
        <v>165</v>
      </c>
      <c r="X497" s="3">
        <v>165</v>
      </c>
      <c r="AL497" s="7">
        <f t="shared" si="72"/>
        <v>588</v>
      </c>
      <c r="AM497" s="7">
        <f t="shared" si="75"/>
        <v>589</v>
      </c>
      <c r="AN497" s="18">
        <f t="shared" si="76"/>
        <v>0.99830220713073003</v>
      </c>
      <c r="AO497" s="18">
        <f t="shared" si="77"/>
        <v>0.99830220713073003</v>
      </c>
      <c r="AP497" s="7" t="s">
        <v>2096</v>
      </c>
    </row>
    <row r="498" spans="1:42" ht="15.75" hidden="1" customHeight="1" x14ac:dyDescent="0.25">
      <c r="A498" s="7">
        <v>522</v>
      </c>
      <c r="B498" s="7" t="s">
        <v>827</v>
      </c>
      <c r="C498" s="7" t="s">
        <v>80</v>
      </c>
      <c r="D498" s="7" t="s">
        <v>16</v>
      </c>
      <c r="E498" s="113" t="s">
        <v>886</v>
      </c>
      <c r="F498" s="69">
        <v>1</v>
      </c>
      <c r="G498" s="66" t="s">
        <v>18</v>
      </c>
      <c r="H498" s="75">
        <v>18</v>
      </c>
      <c r="I498" s="66">
        <v>18</v>
      </c>
      <c r="J498" s="111" t="s">
        <v>887</v>
      </c>
      <c r="K498" s="66">
        <v>13</v>
      </c>
      <c r="L498" s="66">
        <v>13</v>
      </c>
      <c r="M498" s="111"/>
      <c r="N498" s="66">
        <v>14</v>
      </c>
      <c r="O498" s="66">
        <v>20</v>
      </c>
      <c r="P498" s="111"/>
      <c r="Q498" s="66">
        <v>2</v>
      </c>
      <c r="R498" s="66">
        <v>2</v>
      </c>
      <c r="S498" s="111"/>
      <c r="T498" s="66">
        <v>21</v>
      </c>
      <c r="U498" s="66">
        <v>15</v>
      </c>
      <c r="V498" s="133" t="s">
        <v>1734</v>
      </c>
      <c r="W498" s="3">
        <v>15</v>
      </c>
      <c r="X498" s="3">
        <v>15</v>
      </c>
      <c r="AL498" s="7">
        <f t="shared" si="72"/>
        <v>83</v>
      </c>
      <c r="AM498" s="7">
        <f t="shared" si="75"/>
        <v>83</v>
      </c>
      <c r="AN498" s="18">
        <f t="shared" si="76"/>
        <v>1</v>
      </c>
      <c r="AO498" s="18">
        <f t="shared" si="77"/>
        <v>1</v>
      </c>
      <c r="AP498" s="7" t="s">
        <v>2096</v>
      </c>
    </row>
    <row r="499" spans="1:42" ht="15.75" hidden="1" customHeight="1" x14ac:dyDescent="0.25">
      <c r="A499" s="7">
        <v>523</v>
      </c>
      <c r="B499" s="7" t="s">
        <v>827</v>
      </c>
      <c r="C499" s="7" t="s">
        <v>80</v>
      </c>
      <c r="D499" s="7" t="s">
        <v>16</v>
      </c>
      <c r="E499" s="110" t="s">
        <v>888</v>
      </c>
      <c r="F499" s="69">
        <v>1</v>
      </c>
      <c r="G499" s="66" t="s">
        <v>18</v>
      </c>
      <c r="H499" s="66">
        <v>27</v>
      </c>
      <c r="I499" s="66">
        <v>34</v>
      </c>
      <c r="J499" s="111" t="s">
        <v>889</v>
      </c>
      <c r="K499" s="66">
        <v>30</v>
      </c>
      <c r="L499" s="66">
        <v>30</v>
      </c>
      <c r="M499" s="111" t="s">
        <v>889</v>
      </c>
      <c r="N499" s="66">
        <v>48</v>
      </c>
      <c r="O499" s="66">
        <v>48</v>
      </c>
      <c r="P499" s="111"/>
      <c r="Q499" s="66">
        <v>29</v>
      </c>
      <c r="R499" s="66">
        <v>29</v>
      </c>
      <c r="S499" s="111"/>
      <c r="T499" s="66">
        <v>55</v>
      </c>
      <c r="U499" s="66">
        <v>48</v>
      </c>
      <c r="V499" s="134" t="s">
        <v>1735</v>
      </c>
      <c r="W499" s="3">
        <v>53</v>
      </c>
      <c r="X499" s="3">
        <v>53</v>
      </c>
      <c r="AL499" s="7">
        <f t="shared" si="72"/>
        <v>242</v>
      </c>
      <c r="AM499" s="7">
        <f t="shared" si="75"/>
        <v>242</v>
      </c>
      <c r="AN499" s="18">
        <f t="shared" si="76"/>
        <v>1</v>
      </c>
      <c r="AO499" s="18">
        <f t="shared" si="77"/>
        <v>1</v>
      </c>
      <c r="AP499" s="7" t="s">
        <v>2096</v>
      </c>
    </row>
    <row r="500" spans="1:42" ht="15.75" hidden="1" customHeight="1" x14ac:dyDescent="0.25">
      <c r="A500" s="7">
        <v>524</v>
      </c>
      <c r="B500" s="7" t="s">
        <v>827</v>
      </c>
      <c r="C500" s="7" t="s">
        <v>80</v>
      </c>
      <c r="D500" s="7" t="s">
        <v>16</v>
      </c>
      <c r="E500" s="110" t="s">
        <v>890</v>
      </c>
      <c r="F500" s="69">
        <v>1</v>
      </c>
      <c r="G500" s="66" t="s">
        <v>18</v>
      </c>
      <c r="H500" s="66">
        <v>156</v>
      </c>
      <c r="I500" s="66">
        <v>156</v>
      </c>
      <c r="J500" s="111" t="s">
        <v>891</v>
      </c>
      <c r="K500" s="66">
        <v>147</v>
      </c>
      <c r="L500" s="66">
        <v>147</v>
      </c>
      <c r="M500" s="111" t="s">
        <v>891</v>
      </c>
      <c r="N500" s="66">
        <v>78</v>
      </c>
      <c r="O500" s="66">
        <v>78</v>
      </c>
      <c r="P500" s="111"/>
      <c r="Q500" s="66">
        <v>68</v>
      </c>
      <c r="R500" s="66">
        <v>68</v>
      </c>
      <c r="S500" s="111"/>
      <c r="T500" s="66">
        <v>163</v>
      </c>
      <c r="U500" s="66">
        <v>163</v>
      </c>
      <c r="V500" s="134" t="s">
        <v>1736</v>
      </c>
      <c r="W500" s="3">
        <v>64</v>
      </c>
      <c r="X500" s="3">
        <v>64</v>
      </c>
      <c r="AL500" s="7">
        <f t="shared" si="72"/>
        <v>676</v>
      </c>
      <c r="AM500" s="7">
        <f t="shared" si="75"/>
        <v>676</v>
      </c>
      <c r="AN500" s="18">
        <f t="shared" si="76"/>
        <v>1</v>
      </c>
      <c r="AO500" s="18">
        <f t="shared" si="77"/>
        <v>1</v>
      </c>
      <c r="AP500" s="7" t="s">
        <v>2096</v>
      </c>
    </row>
    <row r="501" spans="1:42" ht="15.75" hidden="1" customHeight="1" x14ac:dyDescent="0.25">
      <c r="A501" s="7">
        <v>525</v>
      </c>
      <c r="B501" s="7" t="s">
        <v>827</v>
      </c>
      <c r="C501" s="7" t="s">
        <v>80</v>
      </c>
      <c r="D501" s="7" t="s">
        <v>16</v>
      </c>
      <c r="E501" s="111" t="s">
        <v>892</v>
      </c>
      <c r="F501" s="66">
        <v>1</v>
      </c>
      <c r="G501" s="66" t="s">
        <v>89</v>
      </c>
      <c r="H501" s="66">
        <v>0</v>
      </c>
      <c r="I501" s="66">
        <v>0</v>
      </c>
      <c r="J501" s="111" t="s">
        <v>1956</v>
      </c>
      <c r="K501" s="66">
        <v>0</v>
      </c>
      <c r="L501" s="66">
        <v>0</v>
      </c>
      <c r="M501" s="111" t="s">
        <v>26</v>
      </c>
      <c r="N501" s="66">
        <v>0</v>
      </c>
      <c r="O501" s="66">
        <v>0</v>
      </c>
      <c r="P501" s="111" t="s">
        <v>26</v>
      </c>
      <c r="Q501" s="66">
        <v>0</v>
      </c>
      <c r="R501" s="66">
        <v>0</v>
      </c>
      <c r="S501" s="111" t="s">
        <v>1613</v>
      </c>
      <c r="T501" s="68">
        <v>0</v>
      </c>
      <c r="U501" s="68">
        <v>0</v>
      </c>
      <c r="V501" s="56" t="s">
        <v>26</v>
      </c>
      <c r="W501" s="3">
        <v>0</v>
      </c>
      <c r="X501" s="3">
        <v>0</v>
      </c>
      <c r="AL501" s="7">
        <f t="shared" ref="AL501:AL532" si="78">H501+K501+N501+Q501+T501+W501</f>
        <v>0</v>
      </c>
      <c r="AM501" s="7">
        <f t="shared" si="75"/>
        <v>0</v>
      </c>
      <c r="AN501" s="21" t="e">
        <f>+AL501/AM501</f>
        <v>#DIV/0!</v>
      </c>
      <c r="AO501" s="21">
        <f>+AL501/F501</f>
        <v>0</v>
      </c>
      <c r="AP501" s="7" t="s">
        <v>2094</v>
      </c>
    </row>
    <row r="502" spans="1:42" ht="15.75" hidden="1" customHeight="1" x14ac:dyDescent="0.25">
      <c r="A502" s="7">
        <v>526</v>
      </c>
      <c r="B502" s="7" t="s">
        <v>895</v>
      </c>
      <c r="C502" s="7" t="s">
        <v>896</v>
      </c>
      <c r="D502" s="7" t="s">
        <v>16</v>
      </c>
      <c r="E502" s="46" t="s">
        <v>897</v>
      </c>
      <c r="F502" s="8">
        <v>1</v>
      </c>
      <c r="G502" s="7" t="s">
        <v>18</v>
      </c>
      <c r="H502" s="7">
        <v>228</v>
      </c>
      <c r="I502" s="7">
        <v>228</v>
      </c>
      <c r="J502" s="59" t="s">
        <v>898</v>
      </c>
      <c r="K502" s="7">
        <v>126</v>
      </c>
      <c r="L502" s="7">
        <v>126</v>
      </c>
      <c r="M502" s="57" t="s">
        <v>898</v>
      </c>
      <c r="N502" s="7">
        <v>206</v>
      </c>
      <c r="O502" s="7">
        <v>206</v>
      </c>
      <c r="P502" s="58"/>
      <c r="Q502" s="7">
        <v>286</v>
      </c>
      <c r="R502" s="7">
        <v>286</v>
      </c>
      <c r="S502" s="46" t="s">
        <v>898</v>
      </c>
      <c r="T502" s="3">
        <v>222</v>
      </c>
      <c r="U502" s="3">
        <v>222</v>
      </c>
      <c r="V502" s="143" t="s">
        <v>898</v>
      </c>
      <c r="W502" s="3">
        <v>183</v>
      </c>
      <c r="X502" s="3">
        <v>183</v>
      </c>
      <c r="Y502" s="46" t="s">
        <v>898</v>
      </c>
      <c r="Z502" s="46"/>
      <c r="AA502" s="46"/>
      <c r="AB502" s="46"/>
      <c r="AC502" s="46"/>
      <c r="AD502" s="46"/>
      <c r="AE502" s="46"/>
      <c r="AF502" s="46"/>
      <c r="AG502" s="46"/>
      <c r="AH502" s="46"/>
      <c r="AI502" s="46"/>
      <c r="AJ502" s="46"/>
      <c r="AK502" s="46"/>
      <c r="AL502" s="20">
        <f t="shared" si="78"/>
        <v>1251</v>
      </c>
      <c r="AM502" s="20">
        <f t="shared" si="75"/>
        <v>1251</v>
      </c>
      <c r="AN502" s="18">
        <f>AL502/AM502</f>
        <v>1</v>
      </c>
      <c r="AO502" s="18">
        <f>+AN502/F502</f>
        <v>1</v>
      </c>
      <c r="AP502" s="7" t="s">
        <v>2096</v>
      </c>
    </row>
    <row r="503" spans="1:42" ht="15.75" hidden="1" customHeight="1" x14ac:dyDescent="0.25">
      <c r="A503" s="7">
        <v>527</v>
      </c>
      <c r="B503" s="7" t="s">
        <v>895</v>
      </c>
      <c r="C503" s="7" t="s">
        <v>896</v>
      </c>
      <c r="D503" s="7" t="s">
        <v>16</v>
      </c>
      <c r="E503" s="46" t="s">
        <v>899</v>
      </c>
      <c r="F503" s="8">
        <v>1</v>
      </c>
      <c r="G503" s="7" t="s">
        <v>18</v>
      </c>
      <c r="H503" s="7">
        <v>15</v>
      </c>
      <c r="I503" s="7">
        <v>15</v>
      </c>
      <c r="J503" s="59" t="s">
        <v>898</v>
      </c>
      <c r="K503" s="7">
        <v>29</v>
      </c>
      <c r="L503" s="7">
        <v>29</v>
      </c>
      <c r="M503" s="57" t="s">
        <v>898</v>
      </c>
      <c r="N503" s="7">
        <v>45</v>
      </c>
      <c r="O503" s="7">
        <v>45</v>
      </c>
      <c r="P503" s="58"/>
      <c r="Q503" s="7">
        <v>38</v>
      </c>
      <c r="R503" s="7">
        <v>38</v>
      </c>
      <c r="S503" s="46" t="s">
        <v>898</v>
      </c>
      <c r="T503" s="3">
        <v>26</v>
      </c>
      <c r="U503" s="3">
        <v>26</v>
      </c>
      <c r="V503" s="46" t="s">
        <v>898</v>
      </c>
      <c r="W503" s="3">
        <v>33</v>
      </c>
      <c r="X503" s="3">
        <v>33</v>
      </c>
      <c r="Y503" s="46" t="s">
        <v>898</v>
      </c>
      <c r="Z503" s="46"/>
      <c r="AA503" s="46"/>
      <c r="AB503" s="46"/>
      <c r="AC503" s="46"/>
      <c r="AD503" s="46"/>
      <c r="AE503" s="46"/>
      <c r="AF503" s="46"/>
      <c r="AG503" s="46"/>
      <c r="AH503" s="46"/>
      <c r="AI503" s="46"/>
      <c r="AJ503" s="46"/>
      <c r="AK503" s="46"/>
      <c r="AL503" s="7">
        <f t="shared" si="78"/>
        <v>186</v>
      </c>
      <c r="AM503" s="7">
        <f t="shared" si="75"/>
        <v>186</v>
      </c>
      <c r="AN503" s="18">
        <f>AL503/AM503</f>
        <v>1</v>
      </c>
      <c r="AO503" s="18">
        <f>+AN503/F503</f>
        <v>1</v>
      </c>
      <c r="AP503" s="7" t="s">
        <v>2096</v>
      </c>
    </row>
    <row r="504" spans="1:42" ht="15.75" hidden="1" customHeight="1" x14ac:dyDescent="0.25">
      <c r="A504" s="7">
        <v>528</v>
      </c>
      <c r="B504" s="7" t="s">
        <v>895</v>
      </c>
      <c r="C504" s="7" t="s">
        <v>896</v>
      </c>
      <c r="D504" s="7" t="s">
        <v>16</v>
      </c>
      <c r="E504" s="46" t="s">
        <v>900</v>
      </c>
      <c r="F504" s="7">
        <v>12</v>
      </c>
      <c r="G504" s="7" t="s">
        <v>901</v>
      </c>
      <c r="H504" s="7">
        <v>1</v>
      </c>
      <c r="I504" s="10">
        <v>1</v>
      </c>
      <c r="J504" s="59"/>
      <c r="K504" s="7">
        <v>1</v>
      </c>
      <c r="L504" s="10">
        <v>1</v>
      </c>
      <c r="M504" s="57"/>
      <c r="N504" s="7">
        <v>1</v>
      </c>
      <c r="O504" s="10">
        <v>1</v>
      </c>
      <c r="P504" s="58"/>
      <c r="Q504" s="7">
        <v>1</v>
      </c>
      <c r="R504" s="86">
        <v>1</v>
      </c>
      <c r="S504" s="47"/>
      <c r="T504" s="3">
        <v>1</v>
      </c>
      <c r="U504" s="86">
        <v>1</v>
      </c>
      <c r="V504" s="128"/>
      <c r="W504" s="3">
        <v>1</v>
      </c>
      <c r="X504" s="86">
        <v>1</v>
      </c>
      <c r="AL504" s="7">
        <f t="shared" si="78"/>
        <v>6</v>
      </c>
      <c r="AM504" s="7">
        <f t="shared" si="75"/>
        <v>6</v>
      </c>
      <c r="AN504" s="18">
        <f>+AL504/AM504</f>
        <v>1</v>
      </c>
      <c r="AO504" s="18">
        <f>+AL504/F504</f>
        <v>0.5</v>
      </c>
      <c r="AP504" s="7" t="s">
        <v>2096</v>
      </c>
    </row>
    <row r="505" spans="1:42" ht="15.75" hidden="1" customHeight="1" x14ac:dyDescent="0.25">
      <c r="A505" s="7">
        <v>529</v>
      </c>
      <c r="B505" s="7" t="s">
        <v>895</v>
      </c>
      <c r="C505" s="7" t="s">
        <v>902</v>
      </c>
      <c r="D505" s="7" t="s">
        <v>16</v>
      </c>
      <c r="E505" s="46" t="s">
        <v>903</v>
      </c>
      <c r="F505" s="8">
        <v>1</v>
      </c>
      <c r="G505" s="7" t="s">
        <v>18</v>
      </c>
      <c r="H505" s="7">
        <v>54</v>
      </c>
      <c r="I505" s="7">
        <v>31</v>
      </c>
      <c r="J505" s="59"/>
      <c r="K505" s="7">
        <v>63</v>
      </c>
      <c r="L505" s="7">
        <v>28</v>
      </c>
      <c r="M505" s="57"/>
      <c r="N505" s="7">
        <v>68</v>
      </c>
      <c r="O505" s="7">
        <v>68</v>
      </c>
      <c r="P505" s="58"/>
      <c r="Q505" s="7">
        <v>141</v>
      </c>
      <c r="R505" s="7">
        <v>141</v>
      </c>
      <c r="S505" s="47"/>
      <c r="T505" s="3">
        <v>75</v>
      </c>
      <c r="U505" s="3">
        <v>75</v>
      </c>
      <c r="V505" s="128"/>
      <c r="AL505" s="7">
        <f t="shared" si="78"/>
        <v>401</v>
      </c>
      <c r="AM505" s="7">
        <f t="shared" si="75"/>
        <v>343</v>
      </c>
      <c r="AN505" s="18">
        <f t="shared" ref="AN505:AN524" si="79">AL505/AM505</f>
        <v>1.1690962099125364</v>
      </c>
      <c r="AO505" s="18">
        <f t="shared" ref="AO505:AO524" si="80">+AN505/F505</f>
        <v>1.1690962099125364</v>
      </c>
      <c r="AP505" s="7" t="s">
        <v>2096</v>
      </c>
    </row>
    <row r="506" spans="1:42" ht="15.75" hidden="1" customHeight="1" x14ac:dyDescent="0.25">
      <c r="A506" s="7">
        <v>530</v>
      </c>
      <c r="B506" s="7" t="s">
        <v>895</v>
      </c>
      <c r="C506" s="7" t="s">
        <v>902</v>
      </c>
      <c r="D506" s="7" t="s">
        <v>16</v>
      </c>
      <c r="E506" s="46" t="s">
        <v>904</v>
      </c>
      <c r="F506" s="8">
        <v>1</v>
      </c>
      <c r="G506" s="7" t="s">
        <v>18</v>
      </c>
      <c r="H506" s="7">
        <v>4</v>
      </c>
      <c r="I506" s="7">
        <v>4</v>
      </c>
      <c r="J506" s="59"/>
      <c r="K506" s="7">
        <v>4</v>
      </c>
      <c r="L506" s="7">
        <v>4</v>
      </c>
      <c r="M506" s="57"/>
      <c r="N506" s="7">
        <v>4</v>
      </c>
      <c r="O506" s="7">
        <v>4</v>
      </c>
      <c r="P506" s="58"/>
      <c r="Q506" s="7">
        <v>4</v>
      </c>
      <c r="R506" s="7">
        <v>4</v>
      </c>
      <c r="S506" s="47"/>
      <c r="T506" s="3">
        <v>4</v>
      </c>
      <c r="U506" s="3">
        <v>4</v>
      </c>
      <c r="V506" s="128"/>
      <c r="W506" s="3">
        <v>4</v>
      </c>
      <c r="X506" s="3">
        <v>4</v>
      </c>
      <c r="AL506" s="7">
        <f t="shared" si="78"/>
        <v>24</v>
      </c>
      <c r="AM506" s="7">
        <f t="shared" si="75"/>
        <v>24</v>
      </c>
      <c r="AN506" s="18">
        <f t="shared" si="79"/>
        <v>1</v>
      </c>
      <c r="AO506" s="18">
        <f t="shared" si="80"/>
        <v>1</v>
      </c>
      <c r="AP506" s="7" t="s">
        <v>2096</v>
      </c>
    </row>
    <row r="507" spans="1:42" ht="15.75" hidden="1" customHeight="1" x14ac:dyDescent="0.25">
      <c r="A507" s="7">
        <v>531</v>
      </c>
      <c r="B507" s="7" t="s">
        <v>895</v>
      </c>
      <c r="C507" s="7" t="s">
        <v>902</v>
      </c>
      <c r="D507" s="7" t="s">
        <v>16</v>
      </c>
      <c r="E507" s="46" t="s">
        <v>905</v>
      </c>
      <c r="F507" s="8">
        <v>1</v>
      </c>
      <c r="G507" s="7" t="s">
        <v>18</v>
      </c>
      <c r="H507" s="7">
        <v>47</v>
      </c>
      <c r="I507" s="7">
        <v>47</v>
      </c>
      <c r="J507" s="59"/>
      <c r="K507" s="7">
        <v>46</v>
      </c>
      <c r="L507" s="7">
        <v>46</v>
      </c>
      <c r="M507" s="57"/>
      <c r="N507" s="7">
        <v>53</v>
      </c>
      <c r="O507" s="7">
        <v>53</v>
      </c>
      <c r="P507" s="58"/>
      <c r="Q507" s="7">
        <v>24</v>
      </c>
      <c r="R507" s="7">
        <v>24</v>
      </c>
      <c r="S507" s="47"/>
      <c r="T507" s="27">
        <v>68</v>
      </c>
      <c r="U507" s="164">
        <v>68</v>
      </c>
      <c r="V507" s="128"/>
      <c r="W507" s="179">
        <v>47</v>
      </c>
      <c r="X507" s="179">
        <v>47</v>
      </c>
      <c r="AL507" s="7">
        <f t="shared" si="78"/>
        <v>285</v>
      </c>
      <c r="AM507" s="7">
        <f t="shared" si="75"/>
        <v>285</v>
      </c>
      <c r="AN507" s="18">
        <f t="shared" si="79"/>
        <v>1</v>
      </c>
      <c r="AO507" s="18">
        <f t="shared" si="80"/>
        <v>1</v>
      </c>
      <c r="AP507" s="7" t="s">
        <v>2096</v>
      </c>
    </row>
    <row r="508" spans="1:42" ht="15.75" hidden="1" customHeight="1" x14ac:dyDescent="0.25">
      <c r="A508" s="7">
        <v>532</v>
      </c>
      <c r="B508" s="7" t="s">
        <v>895</v>
      </c>
      <c r="C508" s="7" t="s">
        <v>902</v>
      </c>
      <c r="D508" s="7" t="s">
        <v>16</v>
      </c>
      <c r="E508" s="46" t="s">
        <v>906</v>
      </c>
      <c r="F508" s="8">
        <v>1</v>
      </c>
      <c r="G508" s="7" t="s">
        <v>18</v>
      </c>
      <c r="H508" s="7">
        <v>253</v>
      </c>
      <c r="I508" s="7">
        <v>253</v>
      </c>
      <c r="J508" s="59"/>
      <c r="K508" s="7">
        <v>123</v>
      </c>
      <c r="L508" s="7">
        <v>130</v>
      </c>
      <c r="M508" s="57"/>
      <c r="N508" s="7">
        <v>146</v>
      </c>
      <c r="O508" s="7">
        <v>146</v>
      </c>
      <c r="P508" s="58"/>
      <c r="Q508" s="7">
        <v>88</v>
      </c>
      <c r="R508" s="7">
        <v>88</v>
      </c>
      <c r="S508" s="47"/>
      <c r="T508" s="27">
        <v>146</v>
      </c>
      <c r="U508" s="164">
        <v>146</v>
      </c>
      <c r="V508" s="128"/>
      <c r="W508" s="164">
        <v>108</v>
      </c>
      <c r="X508" s="164">
        <v>108</v>
      </c>
      <c r="AL508" s="7">
        <f t="shared" si="78"/>
        <v>864</v>
      </c>
      <c r="AM508" s="7">
        <f t="shared" si="75"/>
        <v>871</v>
      </c>
      <c r="AN508" s="18">
        <f t="shared" si="79"/>
        <v>0.99196326061997708</v>
      </c>
      <c r="AO508" s="18">
        <f t="shared" si="80"/>
        <v>0.99196326061997708</v>
      </c>
      <c r="AP508" s="7" t="s">
        <v>2096</v>
      </c>
    </row>
    <row r="509" spans="1:42" ht="15.75" hidden="1" customHeight="1" x14ac:dyDescent="0.25">
      <c r="A509" s="7">
        <v>533</v>
      </c>
      <c r="B509" s="7" t="s">
        <v>895</v>
      </c>
      <c r="C509" s="7" t="s">
        <v>907</v>
      </c>
      <c r="D509" s="7" t="s">
        <v>16</v>
      </c>
      <c r="E509" s="46" t="s">
        <v>908</v>
      </c>
      <c r="F509" s="8">
        <v>1</v>
      </c>
      <c r="G509" s="7" t="s">
        <v>18</v>
      </c>
      <c r="H509" s="7">
        <v>19</v>
      </c>
      <c r="I509" s="7">
        <v>19</v>
      </c>
      <c r="J509" s="59"/>
      <c r="K509" s="7">
        <v>29</v>
      </c>
      <c r="L509" s="7">
        <v>29</v>
      </c>
      <c r="M509" s="57"/>
      <c r="N509" s="7">
        <v>39</v>
      </c>
      <c r="O509" s="7">
        <v>39</v>
      </c>
      <c r="P509" s="58"/>
      <c r="Q509" s="7">
        <v>11</v>
      </c>
      <c r="R509" s="7">
        <v>11</v>
      </c>
      <c r="S509" s="47"/>
      <c r="T509" s="27">
        <v>35</v>
      </c>
      <c r="U509" s="3">
        <v>35</v>
      </c>
      <c r="V509" s="128"/>
      <c r="W509" s="4">
        <v>40</v>
      </c>
      <c r="X509" s="4">
        <v>40</v>
      </c>
      <c r="AL509" s="7">
        <f t="shared" si="78"/>
        <v>173</v>
      </c>
      <c r="AM509" s="7">
        <f t="shared" si="75"/>
        <v>173</v>
      </c>
      <c r="AN509" s="18">
        <f t="shared" si="79"/>
        <v>1</v>
      </c>
      <c r="AO509" s="18">
        <f t="shared" si="80"/>
        <v>1</v>
      </c>
      <c r="AP509" s="7" t="s">
        <v>2096</v>
      </c>
    </row>
    <row r="510" spans="1:42" ht="15.75" hidden="1" customHeight="1" x14ac:dyDescent="0.25">
      <c r="A510" s="7">
        <v>534</v>
      </c>
      <c r="B510" s="7" t="s">
        <v>895</v>
      </c>
      <c r="C510" s="7" t="s">
        <v>909</v>
      </c>
      <c r="D510" s="7" t="s">
        <v>16</v>
      </c>
      <c r="E510" s="46" t="s">
        <v>910</v>
      </c>
      <c r="F510" s="8">
        <v>1</v>
      </c>
      <c r="G510" s="7" t="s">
        <v>18</v>
      </c>
      <c r="H510" s="7">
        <v>11</v>
      </c>
      <c r="I510" s="7">
        <v>11</v>
      </c>
      <c r="J510" s="59"/>
      <c r="K510" s="7">
        <v>11</v>
      </c>
      <c r="L510" s="7">
        <v>11</v>
      </c>
      <c r="M510" s="57"/>
      <c r="P510" s="58"/>
      <c r="Q510" s="7">
        <v>6</v>
      </c>
      <c r="R510" s="7">
        <v>6</v>
      </c>
      <c r="S510" s="47"/>
      <c r="T510" s="27">
        <v>11</v>
      </c>
      <c r="U510" s="3">
        <v>11</v>
      </c>
      <c r="V510" s="128"/>
      <c r="W510" s="4">
        <v>14</v>
      </c>
      <c r="X510" s="4">
        <v>14</v>
      </c>
      <c r="AL510" s="7">
        <f t="shared" si="78"/>
        <v>53</v>
      </c>
      <c r="AM510" s="7">
        <f t="shared" si="75"/>
        <v>53</v>
      </c>
      <c r="AN510" s="18">
        <f t="shared" si="79"/>
        <v>1</v>
      </c>
      <c r="AO510" s="18">
        <f t="shared" si="80"/>
        <v>1</v>
      </c>
      <c r="AP510" s="7" t="s">
        <v>2096</v>
      </c>
    </row>
    <row r="511" spans="1:42" ht="15.75" hidden="1" customHeight="1" x14ac:dyDescent="0.25">
      <c r="A511" s="7">
        <v>535</v>
      </c>
      <c r="B511" s="7" t="s">
        <v>895</v>
      </c>
      <c r="C511" s="7" t="s">
        <v>911</v>
      </c>
      <c r="D511" s="7" t="s">
        <v>16</v>
      </c>
      <c r="E511" s="46" t="s">
        <v>912</v>
      </c>
      <c r="F511" s="8">
        <v>1</v>
      </c>
      <c r="G511" s="7" t="s">
        <v>18</v>
      </c>
      <c r="H511" s="7">
        <v>41</v>
      </c>
      <c r="I511" s="7">
        <v>41</v>
      </c>
      <c r="J511" s="59" t="s">
        <v>913</v>
      </c>
      <c r="K511" s="7">
        <v>58</v>
      </c>
      <c r="L511" s="7">
        <v>58</v>
      </c>
      <c r="M511" s="57"/>
      <c r="P511" s="58"/>
      <c r="Q511" s="7">
        <v>57</v>
      </c>
      <c r="R511" s="7">
        <v>57</v>
      </c>
      <c r="S511" s="47"/>
      <c r="T511" s="27">
        <v>63</v>
      </c>
      <c r="U511" s="3">
        <v>63</v>
      </c>
      <c r="V511" s="128"/>
      <c r="W511" s="4">
        <v>86</v>
      </c>
      <c r="X511" s="4">
        <v>86</v>
      </c>
      <c r="AL511" s="7">
        <f t="shared" si="78"/>
        <v>305</v>
      </c>
      <c r="AM511" s="7">
        <f t="shared" si="75"/>
        <v>305</v>
      </c>
      <c r="AN511" s="18">
        <f t="shared" si="79"/>
        <v>1</v>
      </c>
      <c r="AO511" s="18">
        <f t="shared" si="80"/>
        <v>1</v>
      </c>
      <c r="AP511" s="7" t="s">
        <v>2096</v>
      </c>
    </row>
    <row r="512" spans="1:42" ht="15.75" hidden="1" customHeight="1" x14ac:dyDescent="0.25">
      <c r="A512" s="7">
        <v>536</v>
      </c>
      <c r="B512" s="7" t="s">
        <v>895</v>
      </c>
      <c r="C512" s="7" t="s">
        <v>911</v>
      </c>
      <c r="D512" s="7" t="s">
        <v>16</v>
      </c>
      <c r="E512" s="46" t="s">
        <v>914</v>
      </c>
      <c r="F512" s="8">
        <v>1</v>
      </c>
      <c r="G512" s="7" t="s">
        <v>18</v>
      </c>
      <c r="H512" s="7">
        <v>47</v>
      </c>
      <c r="I512" s="7">
        <v>47</v>
      </c>
      <c r="J512" s="59" t="s">
        <v>915</v>
      </c>
      <c r="K512" s="7">
        <v>46</v>
      </c>
      <c r="L512" s="7">
        <v>46</v>
      </c>
      <c r="M512" s="57"/>
      <c r="N512" s="7">
        <v>102</v>
      </c>
      <c r="O512" s="7">
        <v>102</v>
      </c>
      <c r="P512" s="58"/>
      <c r="Q512" s="7">
        <v>24</v>
      </c>
      <c r="R512" s="7">
        <v>24</v>
      </c>
      <c r="S512" s="47"/>
      <c r="T512" s="3">
        <v>68</v>
      </c>
      <c r="U512" s="164">
        <v>68</v>
      </c>
      <c r="V512" s="128"/>
      <c r="W512" s="164">
        <v>47</v>
      </c>
      <c r="X512" s="164">
        <v>47</v>
      </c>
      <c r="AL512" s="7">
        <f t="shared" si="78"/>
        <v>334</v>
      </c>
      <c r="AM512" s="7">
        <f t="shared" si="75"/>
        <v>334</v>
      </c>
      <c r="AN512" s="18">
        <f t="shared" si="79"/>
        <v>1</v>
      </c>
      <c r="AO512" s="18">
        <f t="shared" si="80"/>
        <v>1</v>
      </c>
      <c r="AP512" s="7" t="s">
        <v>2096</v>
      </c>
    </row>
    <row r="513" spans="1:42" ht="15.75" hidden="1" customHeight="1" x14ac:dyDescent="0.25">
      <c r="A513" s="7">
        <v>537</v>
      </c>
      <c r="B513" s="7" t="s">
        <v>895</v>
      </c>
      <c r="C513" s="7" t="s">
        <v>911</v>
      </c>
      <c r="D513" s="7" t="s">
        <v>16</v>
      </c>
      <c r="E513" s="46" t="s">
        <v>916</v>
      </c>
      <c r="F513" s="8">
        <v>1</v>
      </c>
      <c r="G513" s="7" t="s">
        <v>18</v>
      </c>
      <c r="H513" s="7">
        <v>47</v>
      </c>
      <c r="I513" s="7">
        <v>47</v>
      </c>
      <c r="J513" s="59" t="s">
        <v>917</v>
      </c>
      <c r="K513" s="7">
        <v>46</v>
      </c>
      <c r="L513" s="7">
        <v>46</v>
      </c>
      <c r="M513" s="57"/>
      <c r="N513" s="7">
        <v>53</v>
      </c>
      <c r="O513" s="7">
        <v>53</v>
      </c>
      <c r="P513" s="58"/>
      <c r="Q513" s="7">
        <v>24</v>
      </c>
      <c r="R513" s="7">
        <v>24</v>
      </c>
      <c r="S513" s="47"/>
      <c r="T513" s="3">
        <v>63</v>
      </c>
      <c r="U513" s="164">
        <v>63</v>
      </c>
      <c r="V513" s="128"/>
      <c r="W513" s="3">
        <v>47</v>
      </c>
      <c r="X513" s="3">
        <v>47</v>
      </c>
      <c r="AL513" s="7">
        <f t="shared" si="78"/>
        <v>280</v>
      </c>
      <c r="AM513" s="7">
        <f t="shared" ref="AM513:AM548" si="81">I513+L513+O513+R513+U513+X513</f>
        <v>280</v>
      </c>
      <c r="AN513" s="18">
        <f t="shared" si="79"/>
        <v>1</v>
      </c>
      <c r="AO513" s="18">
        <f t="shared" si="80"/>
        <v>1</v>
      </c>
      <c r="AP513" s="7" t="s">
        <v>2096</v>
      </c>
    </row>
    <row r="514" spans="1:42" ht="15.75" hidden="1" customHeight="1" x14ac:dyDescent="0.25">
      <c r="A514" s="7">
        <v>538</v>
      </c>
      <c r="B514" s="7" t="s">
        <v>895</v>
      </c>
      <c r="C514" s="7" t="s">
        <v>911</v>
      </c>
      <c r="D514" s="7" t="s">
        <v>16</v>
      </c>
      <c r="E514" s="46" t="s">
        <v>918</v>
      </c>
      <c r="F514" s="8">
        <v>1</v>
      </c>
      <c r="G514" s="7" t="s">
        <v>18</v>
      </c>
      <c r="H514" s="7">
        <v>282</v>
      </c>
      <c r="I514" s="7">
        <v>282</v>
      </c>
      <c r="J514" s="59" t="s">
        <v>919</v>
      </c>
      <c r="K514" s="7">
        <v>276</v>
      </c>
      <c r="L514" s="7">
        <v>276</v>
      </c>
      <c r="M514" s="57"/>
      <c r="N514" s="7">
        <v>330</v>
      </c>
      <c r="O514" s="7">
        <v>330</v>
      </c>
      <c r="P514" s="58"/>
      <c r="Q514" s="7">
        <v>144</v>
      </c>
      <c r="R514" s="7">
        <v>144</v>
      </c>
      <c r="S514" s="47"/>
      <c r="T514" s="3">
        <v>378</v>
      </c>
      <c r="U514" s="164">
        <v>378</v>
      </c>
      <c r="V514" s="128"/>
      <c r="W514" s="3">
        <v>282</v>
      </c>
      <c r="X514" s="3">
        <v>282</v>
      </c>
      <c r="AL514" s="7">
        <f t="shared" si="78"/>
        <v>1692</v>
      </c>
      <c r="AM514" s="7">
        <f t="shared" si="81"/>
        <v>1692</v>
      </c>
      <c r="AN514" s="18">
        <f t="shared" si="79"/>
        <v>1</v>
      </c>
      <c r="AO514" s="18">
        <f t="shared" si="80"/>
        <v>1</v>
      </c>
      <c r="AP514" s="7" t="s">
        <v>2096</v>
      </c>
    </row>
    <row r="515" spans="1:42" ht="15.75" hidden="1" customHeight="1" x14ac:dyDescent="0.25">
      <c r="A515" s="7">
        <v>539</v>
      </c>
      <c r="B515" s="7" t="s">
        <v>895</v>
      </c>
      <c r="C515" s="7" t="s">
        <v>911</v>
      </c>
      <c r="D515" s="7" t="s">
        <v>16</v>
      </c>
      <c r="E515" s="46" t="s">
        <v>920</v>
      </c>
      <c r="F515" s="8">
        <v>1</v>
      </c>
      <c r="G515" s="7" t="s">
        <v>18</v>
      </c>
      <c r="H515" s="7">
        <v>165</v>
      </c>
      <c r="I515" s="7">
        <v>165</v>
      </c>
      <c r="J515" s="59" t="s">
        <v>921</v>
      </c>
      <c r="K515" s="7">
        <v>29</v>
      </c>
      <c r="L515" s="7">
        <v>29</v>
      </c>
      <c r="M515" s="57"/>
      <c r="N515" s="7">
        <v>92</v>
      </c>
      <c r="O515" s="7">
        <v>92</v>
      </c>
      <c r="P515" s="58"/>
      <c r="Q515" s="7">
        <v>3</v>
      </c>
      <c r="R515" s="7">
        <v>3</v>
      </c>
      <c r="S515" s="47"/>
      <c r="T515" s="3">
        <v>50</v>
      </c>
      <c r="U515" s="164">
        <v>50</v>
      </c>
      <c r="V515" s="128"/>
      <c r="W515" s="3">
        <v>8</v>
      </c>
      <c r="X515" s="3">
        <v>8</v>
      </c>
      <c r="AL515" s="7">
        <f t="shared" si="78"/>
        <v>347</v>
      </c>
      <c r="AM515" s="7">
        <f t="shared" si="81"/>
        <v>347</v>
      </c>
      <c r="AN515" s="18">
        <f t="shared" si="79"/>
        <v>1</v>
      </c>
      <c r="AO515" s="18">
        <f t="shared" si="80"/>
        <v>1</v>
      </c>
      <c r="AP515" s="7" t="s">
        <v>2096</v>
      </c>
    </row>
    <row r="516" spans="1:42" ht="15.75" hidden="1" customHeight="1" x14ac:dyDescent="0.25">
      <c r="A516" s="7">
        <v>540</v>
      </c>
      <c r="B516" s="7" t="s">
        <v>895</v>
      </c>
      <c r="C516" s="7" t="s">
        <v>911</v>
      </c>
      <c r="D516" s="7" t="s">
        <v>16</v>
      </c>
      <c r="E516" s="46" t="s">
        <v>922</v>
      </c>
      <c r="F516" s="8">
        <v>1</v>
      </c>
      <c r="G516" s="7" t="s">
        <v>18</v>
      </c>
      <c r="H516" s="7">
        <v>0</v>
      </c>
      <c r="I516" s="7">
        <v>0</v>
      </c>
      <c r="J516" s="59"/>
      <c r="K516" s="7">
        <v>6</v>
      </c>
      <c r="L516" s="7">
        <v>6</v>
      </c>
      <c r="M516" s="57"/>
      <c r="N516" s="7">
        <v>3</v>
      </c>
      <c r="O516" s="7">
        <v>3</v>
      </c>
      <c r="P516" s="58"/>
      <c r="Q516" s="7">
        <v>1</v>
      </c>
      <c r="R516" s="7">
        <v>1</v>
      </c>
      <c r="S516" s="47"/>
      <c r="T516" s="3">
        <v>4</v>
      </c>
      <c r="U516" s="164">
        <v>4</v>
      </c>
      <c r="V516" s="128"/>
      <c r="W516" s="3">
        <v>3</v>
      </c>
      <c r="X516" s="3">
        <v>3</v>
      </c>
      <c r="AL516" s="7">
        <f t="shared" si="78"/>
        <v>17</v>
      </c>
      <c r="AM516" s="7">
        <f t="shared" si="81"/>
        <v>17</v>
      </c>
      <c r="AN516" s="18">
        <f t="shared" si="79"/>
        <v>1</v>
      </c>
      <c r="AO516" s="18">
        <f t="shared" si="80"/>
        <v>1</v>
      </c>
      <c r="AP516" s="7" t="s">
        <v>2096</v>
      </c>
    </row>
    <row r="517" spans="1:42" ht="15.75" hidden="1" customHeight="1" x14ac:dyDescent="0.25">
      <c r="A517" s="7">
        <v>541</v>
      </c>
      <c r="B517" s="7" t="s">
        <v>895</v>
      </c>
      <c r="C517" s="7" t="s">
        <v>923</v>
      </c>
      <c r="D517" s="7" t="s">
        <v>16</v>
      </c>
      <c r="E517" s="46" t="s">
        <v>924</v>
      </c>
      <c r="F517" s="8">
        <v>1</v>
      </c>
      <c r="G517" s="7" t="s">
        <v>18</v>
      </c>
      <c r="H517" s="7">
        <v>111</v>
      </c>
      <c r="I517" s="7">
        <v>31</v>
      </c>
      <c r="J517" s="59"/>
      <c r="K517" s="7">
        <v>155</v>
      </c>
      <c r="L517" s="7">
        <v>28</v>
      </c>
      <c r="M517" s="57"/>
      <c r="N517" s="7">
        <v>90</v>
      </c>
      <c r="O517" s="7">
        <v>31</v>
      </c>
      <c r="P517" s="58"/>
      <c r="Q517" s="7">
        <v>57</v>
      </c>
      <c r="R517" s="7">
        <v>30</v>
      </c>
      <c r="S517" s="47"/>
      <c r="T517" s="27">
        <v>31</v>
      </c>
      <c r="U517" s="3">
        <v>31</v>
      </c>
      <c r="V517" s="128"/>
      <c r="W517" s="88">
        <v>88</v>
      </c>
      <c r="X517" s="4">
        <v>88</v>
      </c>
      <c r="AL517" s="7">
        <f t="shared" si="78"/>
        <v>532</v>
      </c>
      <c r="AM517" s="7">
        <f t="shared" si="81"/>
        <v>239</v>
      </c>
      <c r="AN517" s="18">
        <f t="shared" si="79"/>
        <v>2.2259414225941421</v>
      </c>
      <c r="AO517" s="18">
        <f t="shared" si="80"/>
        <v>2.2259414225941421</v>
      </c>
      <c r="AP517" s="7" t="s">
        <v>2096</v>
      </c>
    </row>
    <row r="518" spans="1:42" ht="15.75" hidden="1" customHeight="1" x14ac:dyDescent="0.25">
      <c r="A518" s="7">
        <v>542</v>
      </c>
      <c r="B518" s="7" t="s">
        <v>895</v>
      </c>
      <c r="C518" s="7" t="s">
        <v>923</v>
      </c>
      <c r="D518" s="7" t="s">
        <v>16</v>
      </c>
      <c r="E518" s="46" t="s">
        <v>925</v>
      </c>
      <c r="F518" s="8">
        <v>1</v>
      </c>
      <c r="G518" s="7" t="s">
        <v>18</v>
      </c>
      <c r="H518" s="7">
        <v>54</v>
      </c>
      <c r="I518" s="7">
        <v>31</v>
      </c>
      <c r="J518" s="59"/>
      <c r="K518" s="7">
        <v>63</v>
      </c>
      <c r="L518" s="7">
        <v>28</v>
      </c>
      <c r="M518" s="57"/>
      <c r="N518" s="7">
        <v>68</v>
      </c>
      <c r="O518" s="7">
        <v>31</v>
      </c>
      <c r="P518" s="58"/>
      <c r="Q518" s="7">
        <v>60</v>
      </c>
      <c r="R518" s="7">
        <v>30</v>
      </c>
      <c r="S518" s="47"/>
      <c r="T518" s="27">
        <v>75</v>
      </c>
      <c r="U518" s="3">
        <v>31</v>
      </c>
      <c r="V518" s="128"/>
      <c r="AL518" s="7">
        <f t="shared" si="78"/>
        <v>320</v>
      </c>
      <c r="AM518" s="7">
        <f t="shared" si="81"/>
        <v>151</v>
      </c>
      <c r="AN518" s="18">
        <f t="shared" si="79"/>
        <v>2.1192052980132452</v>
      </c>
      <c r="AO518" s="18">
        <f t="shared" si="80"/>
        <v>2.1192052980132452</v>
      </c>
      <c r="AP518" s="7" t="s">
        <v>2096</v>
      </c>
    </row>
    <row r="519" spans="1:42" ht="15.75" hidden="1" customHeight="1" x14ac:dyDescent="0.25">
      <c r="A519" s="7">
        <v>543</v>
      </c>
      <c r="B519" s="7" t="s">
        <v>895</v>
      </c>
      <c r="C519" s="7" t="s">
        <v>923</v>
      </c>
      <c r="D519" s="7" t="s">
        <v>16</v>
      </c>
      <c r="E519" s="46" t="s">
        <v>926</v>
      </c>
      <c r="F519" s="8">
        <v>1</v>
      </c>
      <c r="G519" s="7" t="s">
        <v>18</v>
      </c>
      <c r="H519" s="7">
        <v>54</v>
      </c>
      <c r="I519" s="7">
        <v>31</v>
      </c>
      <c r="J519" s="59"/>
      <c r="K519" s="7">
        <v>63</v>
      </c>
      <c r="L519" s="7">
        <v>28</v>
      </c>
      <c r="M519" s="57"/>
      <c r="N519" s="7">
        <v>68</v>
      </c>
      <c r="O519" s="7">
        <v>31</v>
      </c>
      <c r="P519" s="58"/>
      <c r="Q519" s="7">
        <v>60</v>
      </c>
      <c r="R519" s="7">
        <v>30</v>
      </c>
      <c r="S519" s="47"/>
      <c r="T519" s="27">
        <v>75</v>
      </c>
      <c r="U519" s="3">
        <v>31</v>
      </c>
      <c r="V519" s="171"/>
      <c r="AL519" s="7">
        <f t="shared" si="78"/>
        <v>320</v>
      </c>
      <c r="AM519" s="7">
        <f t="shared" si="81"/>
        <v>151</v>
      </c>
      <c r="AN519" s="18">
        <f t="shared" si="79"/>
        <v>2.1192052980132452</v>
      </c>
      <c r="AO519" s="18">
        <f t="shared" si="80"/>
        <v>2.1192052980132452</v>
      </c>
      <c r="AP519" s="7" t="s">
        <v>2096</v>
      </c>
    </row>
    <row r="520" spans="1:42" ht="15.75" hidden="1" customHeight="1" x14ac:dyDescent="0.25">
      <c r="A520" s="7">
        <v>544</v>
      </c>
      <c r="B520" s="7" t="s">
        <v>895</v>
      </c>
      <c r="C520" s="7" t="s">
        <v>923</v>
      </c>
      <c r="D520" s="7" t="s">
        <v>16</v>
      </c>
      <c r="E520" s="46" t="s">
        <v>927</v>
      </c>
      <c r="F520" s="8">
        <v>1</v>
      </c>
      <c r="G520" s="7" t="s">
        <v>18</v>
      </c>
      <c r="H520" s="7">
        <v>54</v>
      </c>
      <c r="I520" s="7">
        <v>31</v>
      </c>
      <c r="J520" s="59"/>
      <c r="K520" s="7">
        <v>63</v>
      </c>
      <c r="L520" s="7">
        <v>28</v>
      </c>
      <c r="M520" s="57"/>
      <c r="N520" s="7">
        <v>68</v>
      </c>
      <c r="O520" s="7">
        <v>31</v>
      </c>
      <c r="P520" s="58"/>
      <c r="Q520" s="7">
        <v>60</v>
      </c>
      <c r="R520" s="7">
        <v>30</v>
      </c>
      <c r="S520" s="47"/>
      <c r="T520" s="27">
        <v>75</v>
      </c>
      <c r="U520" s="3">
        <v>31</v>
      </c>
      <c r="V520" s="128"/>
      <c r="AL520" s="7">
        <f t="shared" si="78"/>
        <v>320</v>
      </c>
      <c r="AM520" s="7">
        <f t="shared" si="81"/>
        <v>151</v>
      </c>
      <c r="AN520" s="18">
        <f t="shared" si="79"/>
        <v>2.1192052980132452</v>
      </c>
      <c r="AO520" s="18">
        <f t="shared" si="80"/>
        <v>2.1192052980132452</v>
      </c>
      <c r="AP520" s="7" t="s">
        <v>2096</v>
      </c>
    </row>
    <row r="521" spans="1:42" ht="15.75" hidden="1" customHeight="1" x14ac:dyDescent="0.25">
      <c r="A521" s="7">
        <v>545</v>
      </c>
      <c r="B521" s="7" t="s">
        <v>895</v>
      </c>
      <c r="C521" s="7" t="s">
        <v>923</v>
      </c>
      <c r="D521" s="7" t="s">
        <v>16</v>
      </c>
      <c r="E521" s="46" t="s">
        <v>928</v>
      </c>
      <c r="F521" s="8">
        <v>1</v>
      </c>
      <c r="G521" s="7" t="s">
        <v>18</v>
      </c>
      <c r="H521" s="7">
        <v>54</v>
      </c>
      <c r="I521" s="7">
        <v>31</v>
      </c>
      <c r="J521" s="59"/>
      <c r="K521" s="7">
        <v>63</v>
      </c>
      <c r="L521" s="7">
        <v>28</v>
      </c>
      <c r="M521" s="57"/>
      <c r="N521" s="7">
        <v>68</v>
      </c>
      <c r="O521" s="7">
        <v>31</v>
      </c>
      <c r="P521" s="58"/>
      <c r="Q521" s="7">
        <v>60</v>
      </c>
      <c r="R521" s="7">
        <v>30</v>
      </c>
      <c r="S521" s="47"/>
      <c r="T521" s="27">
        <v>75</v>
      </c>
      <c r="U521" s="3">
        <v>31</v>
      </c>
      <c r="V521" s="128"/>
      <c r="AL521" s="7">
        <f t="shared" si="78"/>
        <v>320</v>
      </c>
      <c r="AM521" s="7">
        <f t="shared" si="81"/>
        <v>151</v>
      </c>
      <c r="AN521" s="18">
        <f t="shared" si="79"/>
        <v>2.1192052980132452</v>
      </c>
      <c r="AO521" s="18">
        <f t="shared" si="80"/>
        <v>2.1192052980132452</v>
      </c>
      <c r="AP521" s="7" t="s">
        <v>2096</v>
      </c>
    </row>
    <row r="522" spans="1:42" ht="15.75" hidden="1" customHeight="1" x14ac:dyDescent="0.25">
      <c r="A522" s="7">
        <v>546</v>
      </c>
      <c r="B522" s="7" t="s">
        <v>895</v>
      </c>
      <c r="C522" s="7" t="s">
        <v>929</v>
      </c>
      <c r="D522" s="7" t="s">
        <v>16</v>
      </c>
      <c r="E522" s="46" t="s">
        <v>930</v>
      </c>
      <c r="F522" s="8">
        <v>1</v>
      </c>
      <c r="G522" s="7" t="s">
        <v>18</v>
      </c>
      <c r="H522" s="7">
        <v>253</v>
      </c>
      <c r="I522" s="7">
        <v>253</v>
      </c>
      <c r="J522" s="59" t="s">
        <v>931</v>
      </c>
      <c r="K522" s="7">
        <v>123</v>
      </c>
      <c r="L522" s="7">
        <v>130</v>
      </c>
      <c r="M522" s="57" t="s">
        <v>1208</v>
      </c>
      <c r="N522" s="7">
        <v>146</v>
      </c>
      <c r="O522" s="7">
        <v>146</v>
      </c>
      <c r="P522" s="58" t="s">
        <v>1208</v>
      </c>
      <c r="Q522" s="7">
        <v>88</v>
      </c>
      <c r="R522" s="7">
        <v>88</v>
      </c>
      <c r="S522" s="46" t="s">
        <v>931</v>
      </c>
      <c r="T522" s="3">
        <v>146</v>
      </c>
      <c r="U522" s="3">
        <v>146</v>
      </c>
      <c r="V522" s="102" t="s">
        <v>1912</v>
      </c>
      <c r="W522" s="3">
        <v>108</v>
      </c>
      <c r="X522" s="3">
        <v>108</v>
      </c>
      <c r="AL522" s="7">
        <f t="shared" si="78"/>
        <v>864</v>
      </c>
      <c r="AM522" s="7">
        <f t="shared" si="81"/>
        <v>871</v>
      </c>
      <c r="AN522" s="18">
        <f t="shared" si="79"/>
        <v>0.99196326061997708</v>
      </c>
      <c r="AO522" s="18">
        <f t="shared" si="80"/>
        <v>0.99196326061997708</v>
      </c>
      <c r="AP522" s="7" t="s">
        <v>2096</v>
      </c>
    </row>
    <row r="523" spans="1:42" ht="15.75" hidden="1" customHeight="1" x14ac:dyDescent="0.25">
      <c r="A523" s="7">
        <v>547</v>
      </c>
      <c r="B523" s="7" t="s">
        <v>895</v>
      </c>
      <c r="C523" s="7" t="s">
        <v>929</v>
      </c>
      <c r="D523" s="7" t="s">
        <v>16</v>
      </c>
      <c r="E523" s="46" t="s">
        <v>932</v>
      </c>
      <c r="F523" s="8">
        <v>1</v>
      </c>
      <c r="G523" s="7" t="s">
        <v>18</v>
      </c>
      <c r="H523" s="7">
        <v>1</v>
      </c>
      <c r="I523" s="7">
        <v>1</v>
      </c>
      <c r="J523" s="59" t="s">
        <v>931</v>
      </c>
      <c r="K523" s="7">
        <v>2</v>
      </c>
      <c r="L523" s="7">
        <v>2</v>
      </c>
      <c r="M523" s="57" t="s">
        <v>1208</v>
      </c>
      <c r="N523" s="7">
        <v>6</v>
      </c>
      <c r="O523" s="7">
        <v>6</v>
      </c>
      <c r="P523" s="58" t="s">
        <v>1208</v>
      </c>
      <c r="Q523" s="7">
        <v>3</v>
      </c>
      <c r="R523" s="7">
        <v>3</v>
      </c>
      <c r="S523" s="46" t="s">
        <v>931</v>
      </c>
      <c r="T523" s="3">
        <v>2</v>
      </c>
      <c r="U523" s="3">
        <v>2</v>
      </c>
      <c r="V523" s="102" t="s">
        <v>1912</v>
      </c>
      <c r="W523" s="3">
        <v>2</v>
      </c>
      <c r="X523" s="3">
        <v>2</v>
      </c>
      <c r="AL523" s="7">
        <f t="shared" si="78"/>
        <v>16</v>
      </c>
      <c r="AM523" s="7">
        <f t="shared" si="81"/>
        <v>16</v>
      </c>
      <c r="AN523" s="18">
        <f t="shared" si="79"/>
        <v>1</v>
      </c>
      <c r="AO523" s="18">
        <f t="shared" si="80"/>
        <v>1</v>
      </c>
      <c r="AP523" s="7" t="s">
        <v>2096</v>
      </c>
    </row>
    <row r="524" spans="1:42" ht="15.75" hidden="1" customHeight="1" x14ac:dyDescent="0.25">
      <c r="A524" s="7">
        <v>548</v>
      </c>
      <c r="B524" s="7" t="s">
        <v>895</v>
      </c>
      <c r="C524" s="7" t="s">
        <v>929</v>
      </c>
      <c r="D524" s="7" t="s">
        <v>16</v>
      </c>
      <c r="E524" s="46" t="s">
        <v>933</v>
      </c>
      <c r="F524" s="8">
        <v>1</v>
      </c>
      <c r="G524" s="7" t="s">
        <v>18</v>
      </c>
      <c r="H524" s="7">
        <v>151</v>
      </c>
      <c r="I524" s="7">
        <v>253</v>
      </c>
      <c r="J524" s="59" t="s">
        <v>931</v>
      </c>
      <c r="K524" s="7">
        <v>86</v>
      </c>
      <c r="L524" s="7">
        <v>123</v>
      </c>
      <c r="M524" s="57" t="s">
        <v>1208</v>
      </c>
      <c r="N524" s="7">
        <v>95</v>
      </c>
      <c r="O524" s="7">
        <v>134</v>
      </c>
      <c r="P524" s="58" t="s">
        <v>1208</v>
      </c>
      <c r="Q524" s="7">
        <v>65</v>
      </c>
      <c r="R524" s="7">
        <v>88</v>
      </c>
      <c r="S524" s="46" t="s">
        <v>931</v>
      </c>
      <c r="T524" s="3">
        <v>110</v>
      </c>
      <c r="U524" s="3">
        <v>146</v>
      </c>
      <c r="V524" s="102" t="s">
        <v>1912</v>
      </c>
      <c r="W524" s="3">
        <v>72</v>
      </c>
      <c r="X524" s="3">
        <v>108</v>
      </c>
      <c r="AL524" s="7">
        <f t="shared" si="78"/>
        <v>579</v>
      </c>
      <c r="AM524" s="7">
        <f t="shared" si="81"/>
        <v>852</v>
      </c>
      <c r="AN524" s="18">
        <f t="shared" si="79"/>
        <v>0.67957746478873238</v>
      </c>
      <c r="AO524" s="18">
        <f t="shared" si="80"/>
        <v>0.67957746478873238</v>
      </c>
      <c r="AP524" s="7" t="s">
        <v>2097</v>
      </c>
    </row>
    <row r="525" spans="1:42" ht="15.75" hidden="1" customHeight="1" x14ac:dyDescent="0.25">
      <c r="A525" s="7">
        <v>549</v>
      </c>
      <c r="B525" s="7" t="s">
        <v>895</v>
      </c>
      <c r="C525" s="7" t="s">
        <v>934</v>
      </c>
      <c r="D525" s="7" t="s">
        <v>16</v>
      </c>
      <c r="E525" s="46" t="s">
        <v>935</v>
      </c>
      <c r="F525" s="7">
        <v>4</v>
      </c>
      <c r="G525" s="7" t="s">
        <v>54</v>
      </c>
      <c r="H525" s="10">
        <v>0</v>
      </c>
      <c r="I525" s="10">
        <v>0</v>
      </c>
      <c r="J525" s="56" t="s">
        <v>26</v>
      </c>
      <c r="K525" s="10">
        <v>0</v>
      </c>
      <c r="L525" s="10">
        <v>0</v>
      </c>
      <c r="M525" s="56" t="s">
        <v>26</v>
      </c>
      <c r="N525" s="7">
        <v>1</v>
      </c>
      <c r="O525" s="10">
        <v>1</v>
      </c>
      <c r="P525" s="58"/>
      <c r="Q525" s="10">
        <v>0</v>
      </c>
      <c r="R525" s="10">
        <v>0</v>
      </c>
      <c r="S525" s="56" t="s">
        <v>26</v>
      </c>
      <c r="T525" s="10">
        <v>0</v>
      </c>
      <c r="U525" s="10">
        <v>0</v>
      </c>
      <c r="V525" s="56" t="s">
        <v>26</v>
      </c>
      <c r="W525" s="3">
        <v>1</v>
      </c>
      <c r="X525" s="10">
        <v>1</v>
      </c>
      <c r="AL525" s="7">
        <f t="shared" si="78"/>
        <v>2</v>
      </c>
      <c r="AM525" s="7">
        <f t="shared" si="81"/>
        <v>2</v>
      </c>
      <c r="AN525" s="18">
        <f t="shared" ref="AN525:AN536" si="82">+AL525/AM525</f>
        <v>1</v>
      </c>
      <c r="AO525" s="18">
        <f t="shared" ref="AO525:AO536" si="83">+AL525/F525</f>
        <v>0.5</v>
      </c>
      <c r="AP525" s="7" t="s">
        <v>2096</v>
      </c>
    </row>
    <row r="526" spans="1:42" ht="15.75" hidden="1" customHeight="1" x14ac:dyDescent="0.25">
      <c r="A526" s="7">
        <v>550</v>
      </c>
      <c r="B526" s="7" t="s">
        <v>895</v>
      </c>
      <c r="C526" s="7" t="s">
        <v>934</v>
      </c>
      <c r="D526" s="7" t="s">
        <v>16</v>
      </c>
      <c r="E526" s="46" t="s">
        <v>936</v>
      </c>
      <c r="F526" s="7">
        <v>4</v>
      </c>
      <c r="G526" s="7" t="s">
        <v>937</v>
      </c>
      <c r="H526" s="10">
        <v>0</v>
      </c>
      <c r="I526" s="10">
        <v>0</v>
      </c>
      <c r="J526" s="56" t="s">
        <v>26</v>
      </c>
      <c r="K526" s="10">
        <v>0</v>
      </c>
      <c r="L526" s="10">
        <v>0</v>
      </c>
      <c r="M526" s="56" t="s">
        <v>26</v>
      </c>
      <c r="N526" s="7">
        <v>1</v>
      </c>
      <c r="O526" s="10">
        <v>1</v>
      </c>
      <c r="P526" s="58"/>
      <c r="Q526" s="10">
        <v>0</v>
      </c>
      <c r="R526" s="10">
        <v>0</v>
      </c>
      <c r="S526" s="56" t="s">
        <v>26</v>
      </c>
      <c r="T526" s="10">
        <v>0</v>
      </c>
      <c r="U526" s="10">
        <v>0</v>
      </c>
      <c r="V526" s="56" t="s">
        <v>26</v>
      </c>
      <c r="W526" s="3">
        <v>1</v>
      </c>
      <c r="X526" s="10">
        <v>1</v>
      </c>
      <c r="AL526" s="7">
        <f t="shared" si="78"/>
        <v>2</v>
      </c>
      <c r="AM526" s="7">
        <f t="shared" si="81"/>
        <v>2</v>
      </c>
      <c r="AN526" s="18">
        <f t="shared" si="82"/>
        <v>1</v>
      </c>
      <c r="AO526" s="18">
        <f t="shared" si="83"/>
        <v>0.5</v>
      </c>
      <c r="AP526" s="7" t="s">
        <v>2096</v>
      </c>
    </row>
    <row r="527" spans="1:42" ht="15.75" hidden="1" customHeight="1" x14ac:dyDescent="0.25">
      <c r="A527" s="7">
        <v>551</v>
      </c>
      <c r="B527" s="7" t="s">
        <v>895</v>
      </c>
      <c r="C527" s="7" t="s">
        <v>934</v>
      </c>
      <c r="D527" s="7" t="s">
        <v>16</v>
      </c>
      <c r="E527" s="46" t="s">
        <v>938</v>
      </c>
      <c r="F527" s="7">
        <v>4</v>
      </c>
      <c r="G527" s="7" t="s">
        <v>937</v>
      </c>
      <c r="H527" s="10">
        <v>0</v>
      </c>
      <c r="I527" s="10">
        <v>0</v>
      </c>
      <c r="J527" s="56" t="s">
        <v>26</v>
      </c>
      <c r="K527" s="10">
        <v>0</v>
      </c>
      <c r="L527" s="10">
        <v>0</v>
      </c>
      <c r="M527" s="56" t="s">
        <v>26</v>
      </c>
      <c r="N527" s="7">
        <v>1</v>
      </c>
      <c r="O527" s="10">
        <v>1</v>
      </c>
      <c r="P527" s="58"/>
      <c r="Q527" s="10">
        <v>0</v>
      </c>
      <c r="R527" s="10">
        <v>0</v>
      </c>
      <c r="S527" s="56" t="s">
        <v>26</v>
      </c>
      <c r="T527" s="10">
        <v>0</v>
      </c>
      <c r="U527" s="10">
        <v>0</v>
      </c>
      <c r="V527" s="56" t="s">
        <v>26</v>
      </c>
      <c r="W527" s="3">
        <v>1</v>
      </c>
      <c r="X527" s="10">
        <v>1</v>
      </c>
      <c r="AL527" s="7">
        <f t="shared" si="78"/>
        <v>2</v>
      </c>
      <c r="AM527" s="7">
        <f t="shared" si="81"/>
        <v>2</v>
      </c>
      <c r="AN527" s="18">
        <f t="shared" si="82"/>
        <v>1</v>
      </c>
      <c r="AO527" s="18">
        <f t="shared" si="83"/>
        <v>0.5</v>
      </c>
      <c r="AP527" s="7" t="s">
        <v>2096</v>
      </c>
    </row>
    <row r="528" spans="1:42" ht="15.75" hidden="1" customHeight="1" x14ac:dyDescent="0.25">
      <c r="A528" s="7">
        <v>552</v>
      </c>
      <c r="B528" s="7" t="s">
        <v>895</v>
      </c>
      <c r="C528" s="7" t="s">
        <v>934</v>
      </c>
      <c r="D528" s="7" t="s">
        <v>16</v>
      </c>
      <c r="E528" s="46" t="s">
        <v>939</v>
      </c>
      <c r="F528" s="7">
        <v>4</v>
      </c>
      <c r="G528" s="7" t="s">
        <v>79</v>
      </c>
      <c r="H528" s="10">
        <v>0</v>
      </c>
      <c r="I528" s="10">
        <v>0</v>
      </c>
      <c r="J528" s="56" t="s">
        <v>26</v>
      </c>
      <c r="K528" s="10">
        <v>0</v>
      </c>
      <c r="L528" s="10">
        <v>0</v>
      </c>
      <c r="M528" s="56" t="s">
        <v>26</v>
      </c>
      <c r="N528" s="7">
        <v>1</v>
      </c>
      <c r="O528" s="10">
        <v>1</v>
      </c>
      <c r="P528" s="58"/>
      <c r="Q528" s="10">
        <v>0</v>
      </c>
      <c r="R528" s="10">
        <v>0</v>
      </c>
      <c r="S528" s="56" t="s">
        <v>26</v>
      </c>
      <c r="T528" s="97">
        <v>0</v>
      </c>
      <c r="U528" s="10">
        <v>0</v>
      </c>
      <c r="V528" s="56" t="s">
        <v>26</v>
      </c>
      <c r="W528" s="3">
        <v>1</v>
      </c>
      <c r="X528" s="10">
        <v>1</v>
      </c>
      <c r="AL528" s="7">
        <f t="shared" si="78"/>
        <v>2</v>
      </c>
      <c r="AM528" s="7">
        <f t="shared" si="81"/>
        <v>2</v>
      </c>
      <c r="AN528" s="18">
        <f t="shared" si="82"/>
        <v>1</v>
      </c>
      <c r="AO528" s="18">
        <f t="shared" si="83"/>
        <v>0.5</v>
      </c>
      <c r="AP528" s="7" t="s">
        <v>2096</v>
      </c>
    </row>
    <row r="529" spans="1:42" ht="15.75" hidden="1" customHeight="1" x14ac:dyDescent="0.25">
      <c r="A529" s="7">
        <v>553</v>
      </c>
      <c r="B529" s="7" t="s">
        <v>895</v>
      </c>
      <c r="C529" s="7" t="s">
        <v>934</v>
      </c>
      <c r="D529" s="7" t="s">
        <v>16</v>
      </c>
      <c r="E529" s="46" t="s">
        <v>940</v>
      </c>
      <c r="F529" s="7">
        <v>4</v>
      </c>
      <c r="G529" s="7" t="s">
        <v>79</v>
      </c>
      <c r="H529" s="10">
        <v>0</v>
      </c>
      <c r="I529" s="10">
        <v>0</v>
      </c>
      <c r="J529" s="56" t="s">
        <v>26</v>
      </c>
      <c r="K529" s="10">
        <v>0</v>
      </c>
      <c r="L529" s="10">
        <v>0</v>
      </c>
      <c r="M529" s="56" t="s">
        <v>26</v>
      </c>
      <c r="N529" s="7">
        <v>1</v>
      </c>
      <c r="O529" s="10">
        <v>1</v>
      </c>
      <c r="P529" s="58"/>
      <c r="Q529" s="10">
        <v>0</v>
      </c>
      <c r="R529" s="10">
        <v>0</v>
      </c>
      <c r="S529" s="56" t="s">
        <v>26</v>
      </c>
      <c r="T529" s="97">
        <v>0</v>
      </c>
      <c r="U529" s="10">
        <v>0</v>
      </c>
      <c r="V529" s="56" t="s">
        <v>26</v>
      </c>
      <c r="W529" s="3">
        <v>1</v>
      </c>
      <c r="X529" s="10">
        <v>1</v>
      </c>
      <c r="AL529" s="7">
        <f t="shared" si="78"/>
        <v>2</v>
      </c>
      <c r="AM529" s="7">
        <f t="shared" si="81"/>
        <v>2</v>
      </c>
      <c r="AN529" s="18">
        <f t="shared" si="82"/>
        <v>1</v>
      </c>
      <c r="AO529" s="18">
        <f t="shared" si="83"/>
        <v>0.5</v>
      </c>
      <c r="AP529" s="7" t="s">
        <v>2096</v>
      </c>
    </row>
    <row r="530" spans="1:42" ht="15.75" hidden="1" customHeight="1" x14ac:dyDescent="0.25">
      <c r="A530" s="7">
        <v>554</v>
      </c>
      <c r="B530" s="7" t="s">
        <v>895</v>
      </c>
      <c r="C530" s="7" t="s">
        <v>934</v>
      </c>
      <c r="D530" s="7" t="s">
        <v>16</v>
      </c>
      <c r="E530" s="46" t="s">
        <v>941</v>
      </c>
      <c r="F530" s="7">
        <v>4</v>
      </c>
      <c r="G530" s="7" t="s">
        <v>79</v>
      </c>
      <c r="H530" s="10">
        <v>0</v>
      </c>
      <c r="I530" s="10">
        <v>0</v>
      </c>
      <c r="J530" s="56" t="s">
        <v>26</v>
      </c>
      <c r="K530" s="10">
        <v>0</v>
      </c>
      <c r="L530" s="10">
        <v>0</v>
      </c>
      <c r="M530" s="56" t="s">
        <v>26</v>
      </c>
      <c r="N530" s="7">
        <v>1</v>
      </c>
      <c r="O530" s="10">
        <v>1</v>
      </c>
      <c r="P530" s="58"/>
      <c r="Q530" s="10">
        <v>0</v>
      </c>
      <c r="R530" s="10">
        <v>0</v>
      </c>
      <c r="S530" s="56" t="s">
        <v>26</v>
      </c>
      <c r="T530" s="97">
        <v>0</v>
      </c>
      <c r="U530" s="10">
        <v>0</v>
      </c>
      <c r="V530" s="56" t="s">
        <v>26</v>
      </c>
      <c r="W530" s="7">
        <v>1</v>
      </c>
      <c r="X530" s="10">
        <v>1</v>
      </c>
      <c r="AL530" s="7">
        <f t="shared" si="78"/>
        <v>2</v>
      </c>
      <c r="AM530" s="7">
        <f t="shared" si="81"/>
        <v>2</v>
      </c>
      <c r="AN530" s="18">
        <f t="shared" si="82"/>
        <v>1</v>
      </c>
      <c r="AO530" s="18">
        <f t="shared" si="83"/>
        <v>0.5</v>
      </c>
      <c r="AP530" s="7" t="s">
        <v>2096</v>
      </c>
    </row>
    <row r="531" spans="1:42" ht="15.75" hidden="1" customHeight="1" x14ac:dyDescent="0.25">
      <c r="A531" s="7">
        <v>555</v>
      </c>
      <c r="B531" s="7" t="s">
        <v>895</v>
      </c>
      <c r="C531" s="7" t="s">
        <v>934</v>
      </c>
      <c r="D531" s="7" t="s">
        <v>16</v>
      </c>
      <c r="E531" s="46" t="s">
        <v>942</v>
      </c>
      <c r="F531" s="7">
        <v>1</v>
      </c>
      <c r="G531" s="7" t="s">
        <v>89</v>
      </c>
      <c r="H531" s="17">
        <v>1</v>
      </c>
      <c r="I531" s="10">
        <v>1</v>
      </c>
      <c r="J531" s="59"/>
      <c r="K531" s="10">
        <v>0</v>
      </c>
      <c r="L531" s="10">
        <v>0</v>
      </c>
      <c r="M531" s="56" t="s">
        <v>26</v>
      </c>
      <c r="N531" s="10">
        <v>0</v>
      </c>
      <c r="O531" s="10">
        <v>0</v>
      </c>
      <c r="P531" s="56" t="s">
        <v>26</v>
      </c>
      <c r="Q531" s="10">
        <v>0</v>
      </c>
      <c r="R531" s="10">
        <v>0</v>
      </c>
      <c r="S531" s="56" t="s">
        <v>26</v>
      </c>
      <c r="T531" s="97">
        <v>0</v>
      </c>
      <c r="U531" s="10">
        <v>0</v>
      </c>
      <c r="V531" s="56" t="s">
        <v>26</v>
      </c>
      <c r="W531" s="10">
        <v>0</v>
      </c>
      <c r="X531" s="10">
        <v>0</v>
      </c>
      <c r="Y531" s="56" t="s">
        <v>26</v>
      </c>
      <c r="Z531" s="46"/>
      <c r="AA531" s="46"/>
      <c r="AB531" s="46"/>
      <c r="AC531" s="46"/>
      <c r="AD531" s="46"/>
      <c r="AE531" s="46"/>
      <c r="AF531" s="46"/>
      <c r="AG531" s="46"/>
      <c r="AH531" s="46"/>
      <c r="AI531" s="46"/>
      <c r="AJ531" s="46"/>
      <c r="AK531" s="46"/>
      <c r="AL531" s="7">
        <f t="shared" si="78"/>
        <v>1</v>
      </c>
      <c r="AM531" s="7">
        <f t="shared" si="81"/>
        <v>1</v>
      </c>
      <c r="AN531" s="18">
        <f t="shared" si="82"/>
        <v>1</v>
      </c>
      <c r="AO531" s="18">
        <f t="shared" si="83"/>
        <v>1</v>
      </c>
      <c r="AP531" s="7" t="s">
        <v>2096</v>
      </c>
    </row>
    <row r="532" spans="1:42" ht="15.75" hidden="1" customHeight="1" x14ac:dyDescent="0.25">
      <c r="A532" s="7">
        <v>556</v>
      </c>
      <c r="B532" s="7" t="s">
        <v>895</v>
      </c>
      <c r="C532" s="7" t="s">
        <v>934</v>
      </c>
      <c r="D532" s="7" t="s">
        <v>16</v>
      </c>
      <c r="E532" s="46" t="s">
        <v>943</v>
      </c>
      <c r="F532" s="7">
        <v>1</v>
      </c>
      <c r="G532" s="7" t="s">
        <v>89</v>
      </c>
      <c r="H532" s="10">
        <v>0</v>
      </c>
      <c r="I532" s="10">
        <v>0</v>
      </c>
      <c r="J532" s="56" t="s">
        <v>26</v>
      </c>
      <c r="K532" s="10">
        <v>0</v>
      </c>
      <c r="L532" s="10">
        <v>0</v>
      </c>
      <c r="M532" s="56" t="s">
        <v>26</v>
      </c>
      <c r="N532" s="10">
        <v>0</v>
      </c>
      <c r="O532" s="10">
        <v>0</v>
      </c>
      <c r="P532" s="56" t="s">
        <v>26</v>
      </c>
      <c r="Q532" s="10">
        <v>0</v>
      </c>
      <c r="R532" s="10">
        <v>0</v>
      </c>
      <c r="S532" s="56" t="s">
        <v>26</v>
      </c>
      <c r="T532" s="97">
        <v>0</v>
      </c>
      <c r="U532" s="97">
        <v>0</v>
      </c>
      <c r="V532" s="56" t="s">
        <v>26</v>
      </c>
      <c r="W532" s="10">
        <v>0</v>
      </c>
      <c r="X532" s="10">
        <v>0</v>
      </c>
      <c r="Y532" s="56" t="s">
        <v>26</v>
      </c>
      <c r="Z532" s="46"/>
      <c r="AA532" s="46"/>
      <c r="AB532" s="46"/>
      <c r="AC532" s="46"/>
      <c r="AD532" s="46"/>
      <c r="AE532" s="46"/>
      <c r="AF532" s="46"/>
      <c r="AG532" s="46"/>
      <c r="AH532" s="46"/>
      <c r="AI532" s="46"/>
      <c r="AJ532" s="46"/>
      <c r="AK532" s="46"/>
      <c r="AL532" s="7">
        <f t="shared" si="78"/>
        <v>0</v>
      </c>
      <c r="AM532" s="7">
        <f t="shared" si="81"/>
        <v>0</v>
      </c>
      <c r="AN532" s="21" t="e">
        <f t="shared" si="82"/>
        <v>#DIV/0!</v>
      </c>
      <c r="AO532" s="21">
        <f t="shared" si="83"/>
        <v>0</v>
      </c>
      <c r="AP532" s="7" t="s">
        <v>2094</v>
      </c>
    </row>
    <row r="533" spans="1:42" ht="15.75" hidden="1" customHeight="1" x14ac:dyDescent="0.25">
      <c r="A533" s="7">
        <v>557</v>
      </c>
      <c r="B533" s="7" t="s">
        <v>895</v>
      </c>
      <c r="C533" s="7" t="s">
        <v>944</v>
      </c>
      <c r="D533" s="7" t="s">
        <v>16</v>
      </c>
      <c r="E533" s="46" t="s">
        <v>945</v>
      </c>
      <c r="F533" s="7">
        <v>12</v>
      </c>
      <c r="G533" s="7" t="s">
        <v>54</v>
      </c>
      <c r="H533" s="7">
        <v>1</v>
      </c>
      <c r="I533" s="10">
        <v>1</v>
      </c>
      <c r="J533" s="59"/>
      <c r="K533" s="7">
        <v>1</v>
      </c>
      <c r="L533" s="10">
        <v>1</v>
      </c>
      <c r="M533" s="57"/>
      <c r="N533" s="7">
        <v>1</v>
      </c>
      <c r="O533" s="10">
        <v>1</v>
      </c>
      <c r="P533" s="58"/>
      <c r="Q533" s="7">
        <v>1</v>
      </c>
      <c r="R533" s="10">
        <v>1</v>
      </c>
      <c r="S533" s="47"/>
      <c r="T533" s="27">
        <v>1</v>
      </c>
      <c r="U533" s="27">
        <v>1</v>
      </c>
      <c r="V533" s="128"/>
      <c r="W533" s="180">
        <v>1</v>
      </c>
      <c r="X533" s="10">
        <v>1</v>
      </c>
      <c r="Y533" s="128"/>
      <c r="Z533" s="204"/>
      <c r="AA533" s="204"/>
      <c r="AB533" s="204"/>
      <c r="AC533" s="204"/>
      <c r="AD533" s="204"/>
      <c r="AE533" s="204"/>
      <c r="AF533" s="204"/>
      <c r="AG533" s="204"/>
      <c r="AH533" s="204"/>
      <c r="AI533" s="204"/>
      <c r="AJ533" s="204"/>
      <c r="AK533" s="204"/>
      <c r="AL533" s="7">
        <f t="shared" ref="AL533:AL548" si="84">H533+K533+N533+Q533+T533+W533</f>
        <v>6</v>
      </c>
      <c r="AM533" s="7">
        <f t="shared" si="81"/>
        <v>6</v>
      </c>
      <c r="AN533" s="18">
        <f t="shared" si="82"/>
        <v>1</v>
      </c>
      <c r="AO533" s="18">
        <f t="shared" si="83"/>
        <v>0.5</v>
      </c>
      <c r="AP533" s="7" t="s">
        <v>2096</v>
      </c>
    </row>
    <row r="534" spans="1:42" ht="15.75" hidden="1" customHeight="1" x14ac:dyDescent="0.25">
      <c r="A534" s="7">
        <v>558</v>
      </c>
      <c r="B534" s="7" t="s">
        <v>895</v>
      </c>
      <c r="C534" s="7" t="s">
        <v>944</v>
      </c>
      <c r="D534" s="7" t="s">
        <v>16</v>
      </c>
      <c r="E534" s="46" t="s">
        <v>946</v>
      </c>
      <c r="F534" s="7">
        <v>3</v>
      </c>
      <c r="G534" s="7" t="s">
        <v>947</v>
      </c>
      <c r="H534" s="10">
        <v>0</v>
      </c>
      <c r="I534" s="10">
        <v>0</v>
      </c>
      <c r="J534" s="56" t="s">
        <v>26</v>
      </c>
      <c r="K534" s="17">
        <v>1</v>
      </c>
      <c r="L534" s="10">
        <v>1</v>
      </c>
      <c r="M534" s="56" t="s">
        <v>26</v>
      </c>
      <c r="N534" s="10">
        <v>0</v>
      </c>
      <c r="O534" s="10">
        <v>0</v>
      </c>
      <c r="P534" s="56" t="s">
        <v>26</v>
      </c>
      <c r="Q534" s="10">
        <v>0</v>
      </c>
      <c r="R534" s="10">
        <v>0</v>
      </c>
      <c r="S534" s="56" t="s">
        <v>26</v>
      </c>
      <c r="T534" s="27">
        <v>1</v>
      </c>
      <c r="U534" s="27">
        <v>1</v>
      </c>
      <c r="V534" s="128"/>
      <c r="W534" s="10">
        <v>0</v>
      </c>
      <c r="X534" s="10">
        <v>0</v>
      </c>
      <c r="Y534" s="56" t="s">
        <v>26</v>
      </c>
      <c r="Z534" s="46"/>
      <c r="AA534" s="46"/>
      <c r="AB534" s="46"/>
      <c r="AC534" s="46"/>
      <c r="AD534" s="46"/>
      <c r="AE534" s="46"/>
      <c r="AF534" s="46"/>
      <c r="AG534" s="46"/>
      <c r="AH534" s="46"/>
      <c r="AI534" s="46"/>
      <c r="AJ534" s="46"/>
      <c r="AK534" s="46"/>
      <c r="AL534" s="7">
        <f t="shared" si="84"/>
        <v>2</v>
      </c>
      <c r="AM534" s="7">
        <f t="shared" si="81"/>
        <v>2</v>
      </c>
      <c r="AN534" s="18">
        <f t="shared" si="82"/>
        <v>1</v>
      </c>
      <c r="AO534" s="21">
        <f t="shared" si="83"/>
        <v>0.66666666666666663</v>
      </c>
      <c r="AP534" s="7" t="s">
        <v>2096</v>
      </c>
    </row>
    <row r="535" spans="1:42" ht="15.75" hidden="1" customHeight="1" x14ac:dyDescent="0.25">
      <c r="A535" s="7">
        <v>559</v>
      </c>
      <c r="B535" s="7" t="s">
        <v>895</v>
      </c>
      <c r="C535" s="7" t="s">
        <v>944</v>
      </c>
      <c r="D535" s="7" t="s">
        <v>16</v>
      </c>
      <c r="E535" s="46" t="s">
        <v>948</v>
      </c>
      <c r="F535" s="7">
        <v>6</v>
      </c>
      <c r="G535" s="7" t="s">
        <v>765</v>
      </c>
      <c r="H535" s="10">
        <v>0</v>
      </c>
      <c r="I535" s="10">
        <v>0</v>
      </c>
      <c r="J535" s="56" t="s">
        <v>26</v>
      </c>
      <c r="K535" s="10">
        <v>0</v>
      </c>
      <c r="L535" s="10">
        <v>0</v>
      </c>
      <c r="M535" s="56" t="s">
        <v>26</v>
      </c>
      <c r="N535" s="10">
        <v>0</v>
      </c>
      <c r="O535" s="10">
        <v>0</v>
      </c>
      <c r="P535" s="56" t="s">
        <v>26</v>
      </c>
      <c r="Q535" s="10">
        <v>0</v>
      </c>
      <c r="R535" s="10">
        <v>0</v>
      </c>
      <c r="S535" s="56" t="s">
        <v>26</v>
      </c>
      <c r="T535" s="27">
        <v>1</v>
      </c>
      <c r="U535" s="27">
        <v>1</v>
      </c>
      <c r="V535" s="128"/>
      <c r="W535" s="10">
        <v>0</v>
      </c>
      <c r="X535" s="10">
        <v>0</v>
      </c>
      <c r="Y535" s="56" t="s">
        <v>26</v>
      </c>
      <c r="Z535" s="46"/>
      <c r="AA535" s="46"/>
      <c r="AB535" s="46"/>
      <c r="AC535" s="46"/>
      <c r="AD535" s="46"/>
      <c r="AE535" s="46"/>
      <c r="AF535" s="46"/>
      <c r="AG535" s="46"/>
      <c r="AH535" s="46"/>
      <c r="AI535" s="46"/>
      <c r="AJ535" s="46"/>
      <c r="AK535" s="46"/>
      <c r="AL535" s="7">
        <f t="shared" si="84"/>
        <v>1</v>
      </c>
      <c r="AM535" s="7">
        <f t="shared" si="81"/>
        <v>1</v>
      </c>
      <c r="AN535" s="18">
        <f t="shared" si="82"/>
        <v>1</v>
      </c>
      <c r="AO535" s="21">
        <f t="shared" si="83"/>
        <v>0.16666666666666666</v>
      </c>
      <c r="AP535" s="7" t="s">
        <v>2096</v>
      </c>
    </row>
    <row r="536" spans="1:42" ht="15.75" hidden="1" customHeight="1" x14ac:dyDescent="0.25">
      <c r="A536" s="7">
        <v>560</v>
      </c>
      <c r="B536" s="7" t="s">
        <v>895</v>
      </c>
      <c r="C536" s="7" t="s">
        <v>944</v>
      </c>
      <c r="D536" s="7" t="s">
        <v>16</v>
      </c>
      <c r="E536" s="46" t="s">
        <v>949</v>
      </c>
      <c r="F536" s="7">
        <v>7</v>
      </c>
      <c r="G536" s="7" t="s">
        <v>950</v>
      </c>
      <c r="H536" s="10">
        <v>0</v>
      </c>
      <c r="I536" s="10">
        <v>0</v>
      </c>
      <c r="J536" s="56" t="s">
        <v>26</v>
      </c>
      <c r="K536" s="10">
        <v>0</v>
      </c>
      <c r="L536" s="10">
        <v>0</v>
      </c>
      <c r="M536" s="56" t="s">
        <v>26</v>
      </c>
      <c r="N536" s="10">
        <v>0</v>
      </c>
      <c r="O536" s="10">
        <v>0</v>
      </c>
      <c r="P536" s="58"/>
      <c r="Q536" s="17">
        <v>1</v>
      </c>
      <c r="R536" s="10">
        <v>1</v>
      </c>
      <c r="S536" s="47"/>
      <c r="T536" s="27">
        <v>0</v>
      </c>
      <c r="U536" s="27">
        <v>0</v>
      </c>
      <c r="V536" s="128"/>
      <c r="W536" s="10">
        <v>0</v>
      </c>
      <c r="X536" s="10">
        <v>0</v>
      </c>
      <c r="Y536" s="56" t="s">
        <v>26</v>
      </c>
      <c r="Z536" s="46"/>
      <c r="AA536" s="46"/>
      <c r="AB536" s="46"/>
      <c r="AC536" s="46"/>
      <c r="AD536" s="46"/>
      <c r="AE536" s="46"/>
      <c r="AF536" s="46"/>
      <c r="AG536" s="46"/>
      <c r="AH536" s="46"/>
      <c r="AI536" s="46"/>
      <c r="AJ536" s="46"/>
      <c r="AK536" s="46"/>
      <c r="AL536" s="7">
        <f t="shared" si="84"/>
        <v>1</v>
      </c>
      <c r="AM536" s="7">
        <f t="shared" si="81"/>
        <v>1</v>
      </c>
      <c r="AN536" s="18">
        <f t="shared" si="82"/>
        <v>1</v>
      </c>
      <c r="AO536" s="21">
        <f t="shared" si="83"/>
        <v>0.14285714285714285</v>
      </c>
      <c r="AP536" s="7" t="s">
        <v>2096</v>
      </c>
    </row>
    <row r="537" spans="1:42" ht="15.75" hidden="1" customHeight="1" x14ac:dyDescent="0.25">
      <c r="A537" s="7">
        <v>561</v>
      </c>
      <c r="B537" s="7" t="s">
        <v>895</v>
      </c>
      <c r="C537" s="7" t="s">
        <v>951</v>
      </c>
      <c r="D537" s="7" t="s">
        <v>16</v>
      </c>
      <c r="E537" s="46" t="s">
        <v>952</v>
      </c>
      <c r="F537" s="8">
        <v>1</v>
      </c>
      <c r="G537" s="7" t="s">
        <v>18</v>
      </c>
      <c r="H537" s="7">
        <v>3048</v>
      </c>
      <c r="I537" s="7">
        <v>3048</v>
      </c>
      <c r="J537" s="59" t="s">
        <v>953</v>
      </c>
      <c r="K537" s="7">
        <v>1544</v>
      </c>
      <c r="L537" s="7">
        <v>1544</v>
      </c>
      <c r="M537" s="57" t="s">
        <v>1051</v>
      </c>
      <c r="N537" s="7">
        <v>2194</v>
      </c>
      <c r="O537" s="7">
        <v>2194</v>
      </c>
      <c r="P537" s="58"/>
      <c r="Q537" s="49">
        <v>1168</v>
      </c>
      <c r="R537" s="49">
        <v>1168</v>
      </c>
      <c r="S537" s="46" t="s">
        <v>1618</v>
      </c>
      <c r="T537" s="27">
        <v>1571</v>
      </c>
      <c r="U537" s="27">
        <v>1571</v>
      </c>
      <c r="V537" s="102" t="s">
        <v>1618</v>
      </c>
      <c r="W537" s="49">
        <v>1482</v>
      </c>
      <c r="X537" s="49">
        <v>1482</v>
      </c>
      <c r="Y537" s="46" t="s">
        <v>1618</v>
      </c>
      <c r="Z537" s="46"/>
      <c r="AA537" s="46"/>
      <c r="AB537" s="46"/>
      <c r="AC537" s="46"/>
      <c r="AD537" s="46"/>
      <c r="AE537" s="46"/>
      <c r="AF537" s="46"/>
      <c r="AG537" s="46"/>
      <c r="AH537" s="46"/>
      <c r="AI537" s="46"/>
      <c r="AJ537" s="46"/>
      <c r="AK537" s="46"/>
      <c r="AL537" s="7">
        <f t="shared" si="84"/>
        <v>11007</v>
      </c>
      <c r="AM537" s="7">
        <f t="shared" si="81"/>
        <v>11007</v>
      </c>
      <c r="AN537" s="18">
        <f t="shared" ref="AN537:AN548" si="85">AL537/AM537</f>
        <v>1</v>
      </c>
      <c r="AO537" s="18">
        <f t="shared" ref="AO537:AO548" si="86">+AN537/F537</f>
        <v>1</v>
      </c>
      <c r="AP537" s="7" t="s">
        <v>2096</v>
      </c>
    </row>
    <row r="538" spans="1:42" ht="15.75" hidden="1" customHeight="1" x14ac:dyDescent="0.25">
      <c r="A538" s="7">
        <v>562</v>
      </c>
      <c r="B538" s="7" t="s">
        <v>895</v>
      </c>
      <c r="C538" s="7" t="s">
        <v>951</v>
      </c>
      <c r="D538" s="7" t="s">
        <v>16</v>
      </c>
      <c r="E538" s="46" t="s">
        <v>954</v>
      </c>
      <c r="F538" s="8">
        <v>1</v>
      </c>
      <c r="G538" s="7" t="s">
        <v>18</v>
      </c>
      <c r="H538" s="7">
        <v>3017</v>
      </c>
      <c r="I538" s="7">
        <v>3017</v>
      </c>
      <c r="J538" s="59" t="s">
        <v>955</v>
      </c>
      <c r="K538" s="7">
        <v>3135</v>
      </c>
      <c r="L538" s="7">
        <v>3135</v>
      </c>
      <c r="M538" s="57" t="s">
        <v>1049</v>
      </c>
      <c r="N538" s="7">
        <v>3847</v>
      </c>
      <c r="O538" s="7">
        <v>3847</v>
      </c>
      <c r="P538" s="58"/>
      <c r="Q538" s="49">
        <v>4096</v>
      </c>
      <c r="R538" s="49">
        <v>4096</v>
      </c>
      <c r="S538" s="46" t="s">
        <v>1619</v>
      </c>
      <c r="T538" s="27">
        <v>4503</v>
      </c>
      <c r="U538" s="3">
        <v>4503</v>
      </c>
      <c r="V538" s="102" t="s">
        <v>1917</v>
      </c>
      <c r="W538" s="49">
        <v>4442</v>
      </c>
      <c r="X538" s="49">
        <v>4442</v>
      </c>
      <c r="Y538" s="46" t="s">
        <v>1958</v>
      </c>
      <c r="Z538" s="46"/>
      <c r="AA538" s="46"/>
      <c r="AB538" s="46"/>
      <c r="AC538" s="46"/>
      <c r="AD538" s="46"/>
      <c r="AE538" s="46"/>
      <c r="AF538" s="46"/>
      <c r="AG538" s="46"/>
      <c r="AH538" s="46"/>
      <c r="AI538" s="46"/>
      <c r="AJ538" s="46"/>
      <c r="AK538" s="46"/>
      <c r="AL538" s="7">
        <f t="shared" si="84"/>
        <v>23040</v>
      </c>
      <c r="AM538" s="7">
        <f t="shared" si="81"/>
        <v>23040</v>
      </c>
      <c r="AN538" s="18">
        <f t="shared" si="85"/>
        <v>1</v>
      </c>
      <c r="AO538" s="18">
        <f t="shared" si="86"/>
        <v>1</v>
      </c>
      <c r="AP538" s="7" t="s">
        <v>2096</v>
      </c>
    </row>
    <row r="539" spans="1:42" ht="15.75" hidden="1" customHeight="1" x14ac:dyDescent="0.25">
      <c r="A539" s="7">
        <v>563</v>
      </c>
      <c r="B539" s="7" t="s">
        <v>895</v>
      </c>
      <c r="C539" s="7" t="s">
        <v>951</v>
      </c>
      <c r="D539" s="7" t="s">
        <v>16</v>
      </c>
      <c r="E539" s="46" t="s">
        <v>956</v>
      </c>
      <c r="F539" s="8">
        <v>1</v>
      </c>
      <c r="G539" s="7" t="s">
        <v>18</v>
      </c>
      <c r="H539" s="7">
        <v>1533</v>
      </c>
      <c r="I539" s="7">
        <v>1533</v>
      </c>
      <c r="J539" s="59" t="s">
        <v>955</v>
      </c>
      <c r="K539" s="7">
        <v>1349</v>
      </c>
      <c r="L539" s="7">
        <v>1349</v>
      </c>
      <c r="M539" s="57" t="s">
        <v>1050</v>
      </c>
      <c r="N539" s="7">
        <v>1865</v>
      </c>
      <c r="O539" s="7">
        <v>1865</v>
      </c>
      <c r="P539" s="58"/>
      <c r="Q539" s="49">
        <v>2048</v>
      </c>
      <c r="R539" s="49">
        <v>2048</v>
      </c>
      <c r="S539" s="46" t="s">
        <v>1619</v>
      </c>
      <c r="T539" s="27">
        <v>2588</v>
      </c>
      <c r="U539" s="3">
        <v>2588</v>
      </c>
      <c r="V539" s="102" t="s">
        <v>1917</v>
      </c>
      <c r="W539" s="49">
        <v>2837</v>
      </c>
      <c r="X539" s="49">
        <v>2837</v>
      </c>
      <c r="Y539" s="46" t="s">
        <v>1958</v>
      </c>
      <c r="Z539" s="46"/>
      <c r="AA539" s="46"/>
      <c r="AB539" s="46"/>
      <c r="AC539" s="46"/>
      <c r="AD539" s="46"/>
      <c r="AE539" s="46"/>
      <c r="AF539" s="46"/>
      <c r="AG539" s="46"/>
      <c r="AH539" s="46"/>
      <c r="AI539" s="46"/>
      <c r="AJ539" s="46"/>
      <c r="AK539" s="46"/>
      <c r="AL539" s="7">
        <f t="shared" si="84"/>
        <v>12220</v>
      </c>
      <c r="AM539" s="7">
        <f t="shared" si="81"/>
        <v>12220</v>
      </c>
      <c r="AN539" s="18">
        <f t="shared" si="85"/>
        <v>1</v>
      </c>
      <c r="AO539" s="18">
        <f t="shared" si="86"/>
        <v>1</v>
      </c>
      <c r="AP539" s="7" t="s">
        <v>2096</v>
      </c>
    </row>
    <row r="540" spans="1:42" ht="15.75" hidden="1" customHeight="1" x14ac:dyDescent="0.25">
      <c r="A540" s="7">
        <v>564</v>
      </c>
      <c r="B540" s="7" t="s">
        <v>895</v>
      </c>
      <c r="C540" s="7" t="s">
        <v>951</v>
      </c>
      <c r="D540" s="7" t="s">
        <v>16</v>
      </c>
      <c r="E540" s="46" t="s">
        <v>957</v>
      </c>
      <c r="F540" s="8">
        <v>1</v>
      </c>
      <c r="G540" s="7" t="s">
        <v>18</v>
      </c>
      <c r="H540" s="7">
        <v>458</v>
      </c>
      <c r="I540" s="7">
        <v>458</v>
      </c>
      <c r="J540" s="59" t="s">
        <v>955</v>
      </c>
      <c r="K540" s="7">
        <v>319</v>
      </c>
      <c r="L540" s="7">
        <v>319</v>
      </c>
      <c r="M540" s="57" t="s">
        <v>1046</v>
      </c>
      <c r="N540" s="7">
        <v>257</v>
      </c>
      <c r="O540" s="7">
        <v>257</v>
      </c>
      <c r="P540" s="58"/>
      <c r="Q540" s="49">
        <v>142</v>
      </c>
      <c r="R540" s="49">
        <v>142</v>
      </c>
      <c r="S540" s="46" t="s">
        <v>1619</v>
      </c>
      <c r="T540" s="27">
        <v>195</v>
      </c>
      <c r="U540" s="3">
        <v>195</v>
      </c>
      <c r="V540" s="102" t="s">
        <v>1917</v>
      </c>
      <c r="W540" s="49">
        <v>386</v>
      </c>
      <c r="X540" s="49">
        <v>386</v>
      </c>
      <c r="Y540" s="46" t="s">
        <v>1958</v>
      </c>
      <c r="Z540" s="46"/>
      <c r="AA540" s="46"/>
      <c r="AB540" s="46"/>
      <c r="AC540" s="46"/>
      <c r="AD540" s="46"/>
      <c r="AE540" s="46"/>
      <c r="AF540" s="46"/>
      <c r="AG540" s="46"/>
      <c r="AH540" s="46"/>
      <c r="AI540" s="46"/>
      <c r="AJ540" s="46"/>
      <c r="AK540" s="46"/>
      <c r="AL540" s="7">
        <f t="shared" si="84"/>
        <v>1757</v>
      </c>
      <c r="AM540" s="7">
        <f t="shared" si="81"/>
        <v>1757</v>
      </c>
      <c r="AN540" s="18">
        <f t="shared" si="85"/>
        <v>1</v>
      </c>
      <c r="AO540" s="18">
        <f t="shared" si="86"/>
        <v>1</v>
      </c>
      <c r="AP540" s="7" t="s">
        <v>2096</v>
      </c>
    </row>
    <row r="541" spans="1:42" ht="15.75" hidden="1" customHeight="1" x14ac:dyDescent="0.25">
      <c r="A541" s="7">
        <v>565</v>
      </c>
      <c r="B541" s="7" t="s">
        <v>895</v>
      </c>
      <c r="C541" s="7" t="s">
        <v>951</v>
      </c>
      <c r="D541" s="7" t="s">
        <v>16</v>
      </c>
      <c r="E541" s="46" t="s">
        <v>958</v>
      </c>
      <c r="F541" s="8">
        <v>1</v>
      </c>
      <c r="G541" s="7" t="s">
        <v>18</v>
      </c>
      <c r="H541" s="7">
        <v>778</v>
      </c>
      <c r="I541" s="7">
        <v>778</v>
      </c>
      <c r="J541" s="59" t="s">
        <v>955</v>
      </c>
      <c r="K541" s="7">
        <v>448</v>
      </c>
      <c r="L541" s="7">
        <v>448</v>
      </c>
      <c r="M541" s="57" t="s">
        <v>1048</v>
      </c>
      <c r="N541" s="7">
        <v>484</v>
      </c>
      <c r="O541" s="7">
        <v>484</v>
      </c>
      <c r="P541" s="58"/>
      <c r="Q541" s="49">
        <v>167</v>
      </c>
      <c r="R541" s="49">
        <v>167</v>
      </c>
      <c r="S541" s="46" t="s">
        <v>1619</v>
      </c>
      <c r="T541" s="27">
        <v>277</v>
      </c>
      <c r="U541" s="3">
        <v>277</v>
      </c>
      <c r="V541" s="102" t="s">
        <v>1917</v>
      </c>
      <c r="W541" s="49">
        <v>261</v>
      </c>
      <c r="X541" s="49">
        <v>261</v>
      </c>
      <c r="Y541" s="46" t="s">
        <v>1958</v>
      </c>
      <c r="Z541" s="46"/>
      <c r="AA541" s="46"/>
      <c r="AB541" s="46"/>
      <c r="AC541" s="46"/>
      <c r="AD541" s="46"/>
      <c r="AE541" s="46"/>
      <c r="AF541" s="46"/>
      <c r="AG541" s="46"/>
      <c r="AH541" s="46"/>
      <c r="AI541" s="46"/>
      <c r="AJ541" s="46"/>
      <c r="AK541" s="46"/>
      <c r="AL541" s="7">
        <f t="shared" si="84"/>
        <v>2415</v>
      </c>
      <c r="AM541" s="7">
        <f t="shared" si="81"/>
        <v>2415</v>
      </c>
      <c r="AN541" s="18">
        <f t="shared" si="85"/>
        <v>1</v>
      </c>
      <c r="AO541" s="18">
        <f t="shared" si="86"/>
        <v>1</v>
      </c>
      <c r="AP541" s="7" t="s">
        <v>2096</v>
      </c>
    </row>
    <row r="542" spans="1:42" ht="15.75" hidden="1" customHeight="1" x14ac:dyDescent="0.25">
      <c r="A542" s="7">
        <v>566</v>
      </c>
      <c r="B542" s="7" t="s">
        <v>895</v>
      </c>
      <c r="C542" s="7" t="s">
        <v>951</v>
      </c>
      <c r="D542" s="7" t="s">
        <v>16</v>
      </c>
      <c r="E542" s="46" t="s">
        <v>959</v>
      </c>
      <c r="F542" s="8">
        <v>1</v>
      </c>
      <c r="G542" s="7" t="s">
        <v>18</v>
      </c>
      <c r="H542" s="7">
        <v>959</v>
      </c>
      <c r="I542" s="7">
        <v>959</v>
      </c>
      <c r="J542" s="59" t="s">
        <v>955</v>
      </c>
      <c r="K542" s="7">
        <v>756</v>
      </c>
      <c r="L542" s="7">
        <v>756</v>
      </c>
      <c r="M542" s="57" t="s">
        <v>1047</v>
      </c>
      <c r="N542" s="7">
        <v>1178</v>
      </c>
      <c r="O542" s="7">
        <v>1178</v>
      </c>
      <c r="P542" s="58"/>
      <c r="Q542" s="49">
        <v>456</v>
      </c>
      <c r="R542" s="49">
        <v>456</v>
      </c>
      <c r="S542" s="46" t="s">
        <v>1619</v>
      </c>
      <c r="T542" s="27">
        <v>1074</v>
      </c>
      <c r="U542" s="3">
        <v>1074</v>
      </c>
      <c r="V542" s="102" t="s">
        <v>1917</v>
      </c>
      <c r="W542" s="49">
        <v>925</v>
      </c>
      <c r="X542" s="49">
        <v>925</v>
      </c>
      <c r="Y542" s="46" t="s">
        <v>1958</v>
      </c>
      <c r="Z542" s="46"/>
      <c r="AA542" s="46"/>
      <c r="AB542" s="46"/>
      <c r="AC542" s="46"/>
      <c r="AD542" s="46"/>
      <c r="AE542" s="46"/>
      <c r="AF542" s="46"/>
      <c r="AG542" s="46"/>
      <c r="AH542" s="46"/>
      <c r="AI542" s="46"/>
      <c r="AJ542" s="46"/>
      <c r="AK542" s="46"/>
      <c r="AL542" s="7">
        <f t="shared" si="84"/>
        <v>5348</v>
      </c>
      <c r="AM542" s="7">
        <f t="shared" si="81"/>
        <v>5348</v>
      </c>
      <c r="AN542" s="18">
        <f t="shared" si="85"/>
        <v>1</v>
      </c>
      <c r="AO542" s="18">
        <f t="shared" si="86"/>
        <v>1</v>
      </c>
      <c r="AP542" s="7" t="s">
        <v>2096</v>
      </c>
    </row>
    <row r="543" spans="1:42" ht="15.75" hidden="1" customHeight="1" x14ac:dyDescent="0.25">
      <c r="A543" s="7">
        <v>567</v>
      </c>
      <c r="B543" s="7" t="s">
        <v>895</v>
      </c>
      <c r="C543" s="7" t="s">
        <v>951</v>
      </c>
      <c r="D543" s="7" t="s">
        <v>16</v>
      </c>
      <c r="E543" s="46" t="s">
        <v>960</v>
      </c>
      <c r="F543" s="8">
        <v>1</v>
      </c>
      <c r="G543" s="7" t="s">
        <v>18</v>
      </c>
      <c r="H543" s="7">
        <v>162</v>
      </c>
      <c r="I543" s="7">
        <v>162</v>
      </c>
      <c r="J543" s="59" t="s">
        <v>961</v>
      </c>
      <c r="K543" s="7">
        <v>109</v>
      </c>
      <c r="L543" s="7">
        <v>109</v>
      </c>
      <c r="M543" s="57" t="s">
        <v>1052</v>
      </c>
      <c r="N543" s="7">
        <v>91</v>
      </c>
      <c r="O543" s="7">
        <v>91</v>
      </c>
      <c r="P543" s="58"/>
      <c r="Q543" s="94">
        <v>66</v>
      </c>
      <c r="R543" s="94">
        <v>66</v>
      </c>
      <c r="S543" s="46" t="s">
        <v>1620</v>
      </c>
      <c r="T543" s="27">
        <v>218</v>
      </c>
      <c r="U543" s="3">
        <v>218</v>
      </c>
      <c r="V543" s="102" t="s">
        <v>1918</v>
      </c>
      <c r="W543" s="49">
        <v>200</v>
      </c>
      <c r="X543" s="49">
        <v>200</v>
      </c>
      <c r="Y543" s="46" t="s">
        <v>1918</v>
      </c>
      <c r="Z543" s="46"/>
      <c r="AA543" s="46"/>
      <c r="AB543" s="46"/>
      <c r="AC543" s="46"/>
      <c r="AD543" s="46"/>
      <c r="AE543" s="46"/>
      <c r="AF543" s="46"/>
      <c r="AG543" s="46"/>
      <c r="AH543" s="46"/>
      <c r="AI543" s="46"/>
      <c r="AJ543" s="46"/>
      <c r="AK543" s="46"/>
      <c r="AL543" s="7">
        <f t="shared" si="84"/>
        <v>846</v>
      </c>
      <c r="AM543" s="7">
        <f t="shared" si="81"/>
        <v>846</v>
      </c>
      <c r="AN543" s="18">
        <f t="shared" si="85"/>
        <v>1</v>
      </c>
      <c r="AO543" s="18">
        <f t="shared" si="86"/>
        <v>1</v>
      </c>
      <c r="AP543" s="7" t="s">
        <v>2096</v>
      </c>
    </row>
    <row r="544" spans="1:42" ht="15.75" hidden="1" customHeight="1" x14ac:dyDescent="0.25">
      <c r="A544" s="7">
        <v>568</v>
      </c>
      <c r="B544" s="7" t="s">
        <v>895</v>
      </c>
      <c r="C544" s="7" t="s">
        <v>951</v>
      </c>
      <c r="D544" s="7" t="s">
        <v>16</v>
      </c>
      <c r="E544" s="46" t="s">
        <v>962</v>
      </c>
      <c r="F544" s="8">
        <v>1</v>
      </c>
      <c r="G544" s="7" t="s">
        <v>18</v>
      </c>
      <c r="H544" s="7">
        <v>34</v>
      </c>
      <c r="I544" s="7">
        <v>34</v>
      </c>
      <c r="J544" s="59" t="s">
        <v>963</v>
      </c>
      <c r="K544" s="7">
        <v>14</v>
      </c>
      <c r="L544" s="7">
        <v>14</v>
      </c>
      <c r="M544" s="57" t="s">
        <v>1045</v>
      </c>
      <c r="N544" s="7">
        <v>19</v>
      </c>
      <c r="O544" s="7">
        <v>19</v>
      </c>
      <c r="P544" s="58"/>
      <c r="Q544" s="49">
        <v>6</v>
      </c>
      <c r="R544" s="49">
        <v>6</v>
      </c>
      <c r="S544" s="46" t="s">
        <v>1621</v>
      </c>
      <c r="T544" s="27">
        <v>2</v>
      </c>
      <c r="U544" s="3">
        <v>2</v>
      </c>
      <c r="V544" s="102" t="s">
        <v>1621</v>
      </c>
      <c r="W544" s="49">
        <v>2</v>
      </c>
      <c r="X544" s="49">
        <v>2</v>
      </c>
      <c r="Y544" s="46" t="s">
        <v>1621</v>
      </c>
      <c r="Z544" s="46"/>
      <c r="AA544" s="46"/>
      <c r="AB544" s="46"/>
      <c r="AC544" s="46"/>
      <c r="AD544" s="46"/>
      <c r="AE544" s="46"/>
      <c r="AF544" s="46"/>
      <c r="AG544" s="46"/>
      <c r="AH544" s="46"/>
      <c r="AI544" s="46"/>
      <c r="AJ544" s="46"/>
      <c r="AK544" s="46"/>
      <c r="AL544" s="7">
        <f t="shared" si="84"/>
        <v>77</v>
      </c>
      <c r="AM544" s="7">
        <f t="shared" si="81"/>
        <v>77</v>
      </c>
      <c r="AN544" s="18">
        <f t="shared" si="85"/>
        <v>1</v>
      </c>
      <c r="AO544" s="18">
        <f t="shared" si="86"/>
        <v>1</v>
      </c>
      <c r="AP544" s="7" t="s">
        <v>2096</v>
      </c>
    </row>
    <row r="545" spans="1:42" ht="15.75" hidden="1" customHeight="1" x14ac:dyDescent="0.25">
      <c r="A545" s="7">
        <v>569</v>
      </c>
      <c r="B545" s="7" t="s">
        <v>895</v>
      </c>
      <c r="C545" s="7" t="s">
        <v>964</v>
      </c>
      <c r="D545" s="7" t="s">
        <v>16</v>
      </c>
      <c r="E545" s="46" t="s">
        <v>965</v>
      </c>
      <c r="F545" s="8">
        <v>1</v>
      </c>
      <c r="G545" s="7" t="s">
        <v>18</v>
      </c>
      <c r="H545" s="7">
        <v>16</v>
      </c>
      <c r="I545" s="7">
        <v>16</v>
      </c>
      <c r="J545" s="59" t="s">
        <v>966</v>
      </c>
      <c r="K545" s="87">
        <v>21</v>
      </c>
      <c r="L545" s="87">
        <v>21</v>
      </c>
      <c r="M545" s="57" t="s">
        <v>1209</v>
      </c>
      <c r="N545" s="7">
        <v>25</v>
      </c>
      <c r="O545" s="7">
        <v>25</v>
      </c>
      <c r="P545" s="57" t="s">
        <v>1961</v>
      </c>
      <c r="Q545" s="7">
        <v>17</v>
      </c>
      <c r="R545" s="7">
        <v>17</v>
      </c>
      <c r="S545" s="46" t="s">
        <v>1614</v>
      </c>
      <c r="T545" s="27">
        <v>41</v>
      </c>
      <c r="U545" s="3">
        <v>41</v>
      </c>
      <c r="V545" s="46" t="s">
        <v>1913</v>
      </c>
      <c r="W545" s="3">
        <v>22</v>
      </c>
      <c r="X545" s="3">
        <v>22</v>
      </c>
      <c r="Y545" s="46" t="s">
        <v>1210</v>
      </c>
      <c r="Z545" s="46"/>
      <c r="AA545" s="46"/>
      <c r="AB545" s="46"/>
      <c r="AC545" s="46"/>
      <c r="AD545" s="46"/>
      <c r="AE545" s="46"/>
      <c r="AF545" s="46"/>
      <c r="AG545" s="46"/>
      <c r="AH545" s="46"/>
      <c r="AI545" s="46"/>
      <c r="AJ545" s="46"/>
      <c r="AK545" s="46"/>
      <c r="AL545" s="7">
        <f t="shared" si="84"/>
        <v>142</v>
      </c>
      <c r="AM545" s="7">
        <f t="shared" si="81"/>
        <v>142</v>
      </c>
      <c r="AN545" s="18">
        <f t="shared" si="85"/>
        <v>1</v>
      </c>
      <c r="AO545" s="18">
        <f t="shared" si="86"/>
        <v>1</v>
      </c>
      <c r="AP545" s="7" t="s">
        <v>2096</v>
      </c>
    </row>
    <row r="546" spans="1:42" ht="15.75" hidden="1" customHeight="1" x14ac:dyDescent="0.25">
      <c r="A546" s="7">
        <v>570</v>
      </c>
      <c r="B546" s="7" t="s">
        <v>895</v>
      </c>
      <c r="C546" s="7" t="s">
        <v>964</v>
      </c>
      <c r="D546" s="7" t="s">
        <v>16</v>
      </c>
      <c r="E546" s="46" t="s">
        <v>967</v>
      </c>
      <c r="F546" s="8">
        <v>1</v>
      </c>
      <c r="G546" s="7" t="s">
        <v>18</v>
      </c>
      <c r="H546" s="7">
        <v>31</v>
      </c>
      <c r="I546" s="7">
        <v>31</v>
      </c>
      <c r="J546" s="59" t="s">
        <v>968</v>
      </c>
      <c r="K546" s="87">
        <v>22</v>
      </c>
      <c r="L546" s="87">
        <v>22</v>
      </c>
      <c r="M546" s="57" t="s">
        <v>1210</v>
      </c>
      <c r="N546" s="7">
        <v>26</v>
      </c>
      <c r="O546" s="7">
        <v>26</v>
      </c>
      <c r="P546" s="57" t="s">
        <v>1962</v>
      </c>
      <c r="Q546" s="7">
        <v>13</v>
      </c>
      <c r="R546" s="7">
        <v>13</v>
      </c>
      <c r="S546" s="46" t="s">
        <v>1615</v>
      </c>
      <c r="T546" s="27">
        <v>31</v>
      </c>
      <c r="U546" s="3">
        <v>31</v>
      </c>
      <c r="V546" s="46" t="s">
        <v>1914</v>
      </c>
      <c r="W546" s="3">
        <v>33</v>
      </c>
      <c r="X546" s="3">
        <v>33</v>
      </c>
      <c r="Y546" s="46" t="s">
        <v>1959</v>
      </c>
      <c r="Z546" s="46"/>
      <c r="AA546" s="46"/>
      <c r="AB546" s="46"/>
      <c r="AC546" s="46"/>
      <c r="AD546" s="46"/>
      <c r="AE546" s="46"/>
      <c r="AF546" s="46"/>
      <c r="AG546" s="46"/>
      <c r="AH546" s="46"/>
      <c r="AI546" s="46"/>
      <c r="AJ546" s="46"/>
      <c r="AK546" s="46"/>
      <c r="AL546" s="7">
        <f t="shared" si="84"/>
        <v>156</v>
      </c>
      <c r="AM546" s="7">
        <f t="shared" si="81"/>
        <v>156</v>
      </c>
      <c r="AN546" s="18">
        <f t="shared" si="85"/>
        <v>1</v>
      </c>
      <c r="AO546" s="18">
        <f t="shared" si="86"/>
        <v>1</v>
      </c>
      <c r="AP546" s="7" t="s">
        <v>2096</v>
      </c>
    </row>
    <row r="547" spans="1:42" ht="15.75" hidden="1" customHeight="1" x14ac:dyDescent="0.25">
      <c r="A547" s="7">
        <v>571</v>
      </c>
      <c r="B547" s="7" t="s">
        <v>895</v>
      </c>
      <c r="C547" s="7" t="s">
        <v>964</v>
      </c>
      <c r="D547" s="7" t="s">
        <v>16</v>
      </c>
      <c r="E547" s="46" t="s">
        <v>969</v>
      </c>
      <c r="F547" s="8">
        <v>1</v>
      </c>
      <c r="G547" s="7" t="s">
        <v>18</v>
      </c>
      <c r="H547" s="7">
        <v>2</v>
      </c>
      <c r="I547" s="7">
        <v>2</v>
      </c>
      <c r="J547" s="59" t="s">
        <v>970</v>
      </c>
      <c r="K547" s="87">
        <v>2</v>
      </c>
      <c r="L547" s="87">
        <v>2</v>
      </c>
      <c r="M547" s="57" t="s">
        <v>970</v>
      </c>
      <c r="N547" s="7">
        <v>2</v>
      </c>
      <c r="O547" s="7">
        <v>2</v>
      </c>
      <c r="P547" s="57" t="s">
        <v>970</v>
      </c>
      <c r="Q547" s="7">
        <v>3</v>
      </c>
      <c r="R547" s="7">
        <v>3</v>
      </c>
      <c r="S547" s="46" t="s">
        <v>1616</v>
      </c>
      <c r="T547" s="27">
        <v>4</v>
      </c>
      <c r="U547" s="3">
        <v>4</v>
      </c>
      <c r="V547" s="46" t="s">
        <v>1915</v>
      </c>
      <c r="W547" s="3">
        <v>2</v>
      </c>
      <c r="X547" s="3">
        <v>2</v>
      </c>
      <c r="Y547" s="46" t="s">
        <v>970</v>
      </c>
      <c r="Z547" s="46"/>
      <c r="AA547" s="46"/>
      <c r="AB547" s="46"/>
      <c r="AC547" s="46"/>
      <c r="AD547" s="46"/>
      <c r="AE547" s="46"/>
      <c r="AF547" s="46"/>
      <c r="AG547" s="46"/>
      <c r="AH547" s="46"/>
      <c r="AI547" s="46"/>
      <c r="AJ547" s="46"/>
      <c r="AK547" s="46"/>
      <c r="AL547" s="7">
        <f t="shared" si="84"/>
        <v>15</v>
      </c>
      <c r="AM547" s="7">
        <f t="shared" si="81"/>
        <v>15</v>
      </c>
      <c r="AN547" s="18">
        <f t="shared" si="85"/>
        <v>1</v>
      </c>
      <c r="AO547" s="18">
        <f t="shared" si="86"/>
        <v>1</v>
      </c>
      <c r="AP547" s="7" t="s">
        <v>2096</v>
      </c>
    </row>
    <row r="548" spans="1:42" ht="15.75" hidden="1" customHeight="1" x14ac:dyDescent="0.25">
      <c r="A548" s="7">
        <v>572</v>
      </c>
      <c r="B548" s="7" t="s">
        <v>895</v>
      </c>
      <c r="C548" s="7" t="s">
        <v>964</v>
      </c>
      <c r="D548" s="7" t="s">
        <v>16</v>
      </c>
      <c r="E548" s="46" t="s">
        <v>971</v>
      </c>
      <c r="F548" s="8">
        <v>1</v>
      </c>
      <c r="G548" s="7" t="s">
        <v>18</v>
      </c>
      <c r="H548" s="7">
        <v>9</v>
      </c>
      <c r="I548" s="7">
        <v>9</v>
      </c>
      <c r="J548" s="59" t="s">
        <v>972</v>
      </c>
      <c r="K548" s="87">
        <v>12</v>
      </c>
      <c r="L548" s="87">
        <v>12</v>
      </c>
      <c r="M548" s="57" t="s">
        <v>1211</v>
      </c>
      <c r="N548" s="7">
        <v>12</v>
      </c>
      <c r="O548" s="7">
        <v>12</v>
      </c>
      <c r="P548" s="57" t="s">
        <v>1211</v>
      </c>
      <c r="Q548" s="7">
        <v>10</v>
      </c>
      <c r="R548" s="7">
        <v>10</v>
      </c>
      <c r="S548" s="46" t="s">
        <v>1617</v>
      </c>
      <c r="T548" s="27">
        <v>19</v>
      </c>
      <c r="U548" s="3">
        <v>19</v>
      </c>
      <c r="V548" s="46" t="s">
        <v>1916</v>
      </c>
      <c r="W548" s="3">
        <v>18</v>
      </c>
      <c r="X548" s="3">
        <v>18</v>
      </c>
      <c r="Y548" s="46" t="s">
        <v>1960</v>
      </c>
      <c r="Z548" s="46"/>
      <c r="AA548" s="46"/>
      <c r="AB548" s="46"/>
      <c r="AC548" s="46"/>
      <c r="AD548" s="46"/>
      <c r="AE548" s="46"/>
      <c r="AF548" s="46"/>
      <c r="AG548" s="46"/>
      <c r="AH548" s="46"/>
      <c r="AI548" s="46"/>
      <c r="AJ548" s="46"/>
      <c r="AK548" s="46"/>
      <c r="AL548" s="7">
        <f t="shared" si="84"/>
        <v>80</v>
      </c>
      <c r="AM548" s="7">
        <f t="shared" si="81"/>
        <v>80</v>
      </c>
      <c r="AN548" s="18">
        <f t="shared" si="85"/>
        <v>1</v>
      </c>
      <c r="AO548" s="18">
        <f t="shared" si="86"/>
        <v>1</v>
      </c>
      <c r="AP548" s="7" t="s">
        <v>2096</v>
      </c>
    </row>
    <row r="549" spans="1:42" ht="15.75" customHeight="1" x14ac:dyDescent="0.25">
      <c r="A549" s="7">
        <v>573</v>
      </c>
      <c r="B549" s="7" t="s">
        <v>973</v>
      </c>
      <c r="C549" s="7" t="s">
        <v>973</v>
      </c>
      <c r="D549" s="7" t="s">
        <v>16</v>
      </c>
      <c r="E549" s="108" t="s">
        <v>974</v>
      </c>
      <c r="F549" s="7">
        <v>20</v>
      </c>
      <c r="G549" s="7" t="s">
        <v>975</v>
      </c>
      <c r="H549" s="208">
        <v>2</v>
      </c>
      <c r="I549" s="235">
        <v>2</v>
      </c>
      <c r="J549" s="211" t="s">
        <v>976</v>
      </c>
      <c r="K549" s="229">
        <v>0</v>
      </c>
      <c r="L549" s="235">
        <v>2</v>
      </c>
      <c r="M549" s="211" t="s">
        <v>2121</v>
      </c>
      <c r="N549" s="208">
        <v>1</v>
      </c>
      <c r="O549" s="235">
        <v>2</v>
      </c>
      <c r="P549" s="224" t="s">
        <v>1262</v>
      </c>
      <c r="Q549" s="208">
        <v>1</v>
      </c>
      <c r="R549" s="235">
        <v>2</v>
      </c>
      <c r="S549" s="211" t="s">
        <v>1628</v>
      </c>
      <c r="T549" s="225">
        <v>3</v>
      </c>
      <c r="U549" s="235">
        <v>2</v>
      </c>
      <c r="V549" s="223" t="s">
        <v>1628</v>
      </c>
      <c r="W549" s="213">
        <v>0</v>
      </c>
      <c r="X549" s="235">
        <v>2</v>
      </c>
      <c r="Y549" s="211" t="s">
        <v>2121</v>
      </c>
      <c r="Z549" s="207">
        <v>0</v>
      </c>
      <c r="AA549" s="235">
        <v>2</v>
      </c>
      <c r="AB549" s="211" t="s">
        <v>2121</v>
      </c>
      <c r="AC549" s="216"/>
      <c r="AD549" s="216"/>
      <c r="AE549" s="218"/>
      <c r="AF549" s="207">
        <v>1</v>
      </c>
      <c r="AG549" s="235">
        <v>2</v>
      </c>
      <c r="AH549" s="223" t="s">
        <v>1628</v>
      </c>
      <c r="AI549" s="102">
        <v>4</v>
      </c>
      <c r="AJ549" s="26">
        <v>2</v>
      </c>
      <c r="AK549" s="223" t="s">
        <v>1628</v>
      </c>
      <c r="AL549" s="7">
        <f>H549+K549+N549+Q549+T549+W549+Z549+AC549+AF549+AI549</f>
        <v>12</v>
      </c>
      <c r="AM549" s="7">
        <f>I549+L549+O549+R549+U549+X549+AA549+AD549+AG549+AJ549</f>
        <v>18</v>
      </c>
      <c r="AN549" s="18">
        <f t="shared" ref="AN549:AN565" si="87">+AL549/AM549</f>
        <v>0.66666666666666663</v>
      </c>
      <c r="AO549" s="18">
        <f t="shared" ref="AO549:AO565" si="88">+AL549/F549</f>
        <v>0.6</v>
      </c>
      <c r="AP549" s="7" t="s">
        <v>2098</v>
      </c>
    </row>
    <row r="550" spans="1:42" ht="15.75" customHeight="1" x14ac:dyDescent="0.25">
      <c r="A550" s="7">
        <v>574</v>
      </c>
      <c r="B550" s="7" t="s">
        <v>973</v>
      </c>
      <c r="C550" s="7" t="s">
        <v>973</v>
      </c>
      <c r="D550" s="7" t="s">
        <v>16</v>
      </c>
      <c r="E550" s="108" t="s">
        <v>977</v>
      </c>
      <c r="F550" s="7">
        <v>5</v>
      </c>
      <c r="G550" s="7" t="s">
        <v>978</v>
      </c>
      <c r="H550" s="235"/>
      <c r="I550" s="235"/>
      <c r="J550" s="215"/>
      <c r="K550" s="208">
        <v>1</v>
      </c>
      <c r="L550" s="235">
        <v>1</v>
      </c>
      <c r="M550" s="211" t="s">
        <v>1026</v>
      </c>
      <c r="N550" s="208">
        <v>1</v>
      </c>
      <c r="O550" s="235">
        <v>1</v>
      </c>
      <c r="P550" s="224" t="s">
        <v>1263</v>
      </c>
      <c r="Q550" s="208">
        <v>1</v>
      </c>
      <c r="R550" s="235">
        <v>3</v>
      </c>
      <c r="S550" s="211" t="s">
        <v>1629</v>
      </c>
      <c r="T550" s="221"/>
      <c r="U550" s="219"/>
      <c r="V550" s="218"/>
      <c r="W550" s="219"/>
      <c r="X550" s="235"/>
      <c r="Y550" s="215"/>
      <c r="Z550" s="214"/>
      <c r="AA550" s="214"/>
      <c r="AB550" s="215"/>
      <c r="AC550" s="214"/>
      <c r="AD550" s="214"/>
      <c r="AE550" s="215"/>
      <c r="AF550" s="214"/>
      <c r="AG550" s="214"/>
      <c r="AH550" s="215"/>
      <c r="AI550" s="215">
        <v>0</v>
      </c>
      <c r="AJ550" s="214">
        <v>0</v>
      </c>
      <c r="AK550" s="46" t="s">
        <v>2134</v>
      </c>
      <c r="AL550" s="7">
        <f>H550+K550+N550+Q550+T550+W550+Z550+AC550+AF550+AI550</f>
        <v>3</v>
      </c>
      <c r="AM550" s="7">
        <f>I550+L550+O550+R550+U550+X550+AA550+AD550+AG550</f>
        <v>5</v>
      </c>
      <c r="AN550" s="18">
        <f t="shared" si="87"/>
        <v>0.6</v>
      </c>
      <c r="AO550" s="18">
        <f t="shared" si="88"/>
        <v>0.6</v>
      </c>
      <c r="AP550" s="7" t="s">
        <v>2097</v>
      </c>
    </row>
    <row r="551" spans="1:42" ht="15.75" customHeight="1" x14ac:dyDescent="0.25">
      <c r="A551" s="7">
        <v>575</v>
      </c>
      <c r="B551" s="7" t="s">
        <v>973</v>
      </c>
      <c r="C551" s="7" t="s">
        <v>973</v>
      </c>
      <c r="D551" s="7" t="s">
        <v>16</v>
      </c>
      <c r="E551" s="64" t="s">
        <v>1926</v>
      </c>
      <c r="F551" s="7">
        <v>200</v>
      </c>
      <c r="G551" s="17" t="s">
        <v>1925</v>
      </c>
      <c r="H551" s="235"/>
      <c r="I551" s="235"/>
      <c r="J551" s="215"/>
      <c r="K551" s="208">
        <v>150</v>
      </c>
      <c r="L551" s="208">
        <v>150</v>
      </c>
      <c r="M551" s="211" t="s">
        <v>1025</v>
      </c>
      <c r="N551" s="235"/>
      <c r="O551" s="235"/>
      <c r="P551" s="215"/>
      <c r="Q551" s="235"/>
      <c r="R551" s="235"/>
      <c r="S551" s="215"/>
      <c r="T551" s="236"/>
      <c r="U551" s="235"/>
      <c r="V551" s="215"/>
      <c r="W551" s="235"/>
      <c r="X551" s="235"/>
      <c r="Y551" s="215"/>
      <c r="Z551" s="214"/>
      <c r="AA551" s="214"/>
      <c r="AB551" s="215"/>
      <c r="AC551" s="214"/>
      <c r="AD551" s="214"/>
      <c r="AE551" s="215"/>
      <c r="AF551" s="206">
        <v>27</v>
      </c>
      <c r="AG551" s="214">
        <v>50</v>
      </c>
      <c r="AH551" s="211" t="s">
        <v>2124</v>
      </c>
      <c r="AI551" s="215">
        <v>0</v>
      </c>
      <c r="AJ551" s="214">
        <v>0</v>
      </c>
      <c r="AK551" s="46" t="s">
        <v>2133</v>
      </c>
      <c r="AL551" s="7">
        <f t="shared" ref="AL551:AL587" si="89">H551+K551+N551+Q551+T551+W551+Z551+AC551+AF551</f>
        <v>177</v>
      </c>
      <c r="AM551" s="7">
        <f t="shared" ref="AM551:AM587" si="90">I551+L551+O551+R551+U551+X551+AA551+AD551+AG551</f>
        <v>200</v>
      </c>
      <c r="AN551" s="18">
        <f t="shared" si="87"/>
        <v>0.88500000000000001</v>
      </c>
      <c r="AO551" s="18">
        <f t="shared" si="88"/>
        <v>0.88500000000000001</v>
      </c>
      <c r="AP551" s="7" t="s">
        <v>2097</v>
      </c>
    </row>
    <row r="552" spans="1:42" ht="15.75" customHeight="1" x14ac:dyDescent="0.25">
      <c r="A552" s="7">
        <v>576</v>
      </c>
      <c r="B552" s="7" t="s">
        <v>973</v>
      </c>
      <c r="C552" s="7" t="s">
        <v>973</v>
      </c>
      <c r="D552" s="7" t="s">
        <v>16</v>
      </c>
      <c r="E552" s="64" t="s">
        <v>1924</v>
      </c>
      <c r="F552" s="7">
        <v>1000</v>
      </c>
      <c r="G552" s="17" t="s">
        <v>1925</v>
      </c>
      <c r="H552" s="208">
        <v>170</v>
      </c>
      <c r="I552" s="235">
        <v>111</v>
      </c>
      <c r="J552" s="211" t="s">
        <v>976</v>
      </c>
      <c r="K552" s="208">
        <v>30</v>
      </c>
      <c r="L552" s="235">
        <v>111</v>
      </c>
      <c r="M552" s="211" t="s">
        <v>1027</v>
      </c>
      <c r="N552" s="208">
        <v>100</v>
      </c>
      <c r="O552" s="235">
        <v>111</v>
      </c>
      <c r="P552" s="224" t="s">
        <v>1264</v>
      </c>
      <c r="Q552" s="208">
        <v>80</v>
      </c>
      <c r="R552" s="235">
        <v>80</v>
      </c>
      <c r="S552" s="211" t="s">
        <v>1630</v>
      </c>
      <c r="T552" s="213">
        <v>120</v>
      </c>
      <c r="U552" s="219">
        <v>120</v>
      </c>
      <c r="V552" s="223" t="s">
        <v>1630</v>
      </c>
      <c r="W552" s="219"/>
      <c r="X552" s="219"/>
      <c r="Y552" s="218"/>
      <c r="Z552" s="216"/>
      <c r="AA552" s="216"/>
      <c r="AB552" s="215"/>
      <c r="AC552" s="206">
        <v>621</v>
      </c>
      <c r="AD552" s="214">
        <v>130</v>
      </c>
      <c r="AE552" s="223" t="s">
        <v>1630</v>
      </c>
      <c r="AF552" s="206">
        <v>0</v>
      </c>
      <c r="AG552" s="214">
        <v>130</v>
      </c>
      <c r="AH552" s="211" t="s">
        <v>2100</v>
      </c>
      <c r="AI552" s="46">
        <v>0</v>
      </c>
      <c r="AJ552" s="49">
        <v>90</v>
      </c>
      <c r="AK552" s="46" t="s">
        <v>2100</v>
      </c>
      <c r="AL552" s="7">
        <f>H552+K552+N552+Q552+T552+W552+Z552+AC552+AF552+AI552</f>
        <v>1121</v>
      </c>
      <c r="AM552" s="7">
        <f>I552+L552+O552+R552+U552+X552+AA552+AD552+AG552+AJ552</f>
        <v>883</v>
      </c>
      <c r="AN552" s="18">
        <f t="shared" si="87"/>
        <v>1.2695356738391845</v>
      </c>
      <c r="AO552" s="18">
        <f t="shared" si="88"/>
        <v>1.121</v>
      </c>
      <c r="AP552" s="7" t="s">
        <v>2096</v>
      </c>
    </row>
    <row r="553" spans="1:42" ht="15.75" customHeight="1" x14ac:dyDescent="0.25">
      <c r="A553" s="7">
        <v>578</v>
      </c>
      <c r="B553" s="7" t="s">
        <v>973</v>
      </c>
      <c r="C553" s="7" t="s">
        <v>973</v>
      </c>
      <c r="D553" s="7" t="s">
        <v>16</v>
      </c>
      <c r="E553" s="114" t="s">
        <v>979</v>
      </c>
      <c r="F553" s="7">
        <v>192</v>
      </c>
      <c r="G553" s="7" t="s">
        <v>980</v>
      </c>
      <c r="H553" s="235"/>
      <c r="I553" s="235"/>
      <c r="J553" s="215"/>
      <c r="K553" s="208">
        <v>1</v>
      </c>
      <c r="L553" s="235">
        <v>1</v>
      </c>
      <c r="M553" s="211" t="s">
        <v>1265</v>
      </c>
      <c r="N553" s="208">
        <v>1</v>
      </c>
      <c r="O553" s="235">
        <v>1</v>
      </c>
      <c r="P553" s="224" t="s">
        <v>1265</v>
      </c>
      <c r="Q553" s="208">
        <v>1</v>
      </c>
      <c r="R553" s="235">
        <v>1</v>
      </c>
      <c r="S553" s="211" t="s">
        <v>1631</v>
      </c>
      <c r="T553" s="213">
        <v>1</v>
      </c>
      <c r="U553" s="235">
        <v>1</v>
      </c>
      <c r="V553" s="223" t="s">
        <v>1767</v>
      </c>
      <c r="W553" s="213">
        <v>0</v>
      </c>
      <c r="X553" s="235">
        <v>48</v>
      </c>
      <c r="Y553" s="211" t="s">
        <v>2121</v>
      </c>
      <c r="Z553" s="214"/>
      <c r="AA553" s="214"/>
      <c r="AB553" s="215"/>
      <c r="AC553" s="206">
        <v>169</v>
      </c>
      <c r="AD553" s="214">
        <v>50</v>
      </c>
      <c r="AE553" s="211" t="s">
        <v>1631</v>
      </c>
      <c r="AF553" s="206">
        <v>3</v>
      </c>
      <c r="AG553" s="214">
        <v>25</v>
      </c>
      <c r="AH553" s="211" t="s">
        <v>1631</v>
      </c>
      <c r="AI553" s="211">
        <v>34</v>
      </c>
      <c r="AJ553" s="49">
        <v>25</v>
      </c>
      <c r="AK553" s="211" t="s">
        <v>1631</v>
      </c>
      <c r="AL553" s="7">
        <f>H553+K553+N553+Q553+T553+W553+Z553+AC553+AF553+AI553</f>
        <v>210</v>
      </c>
      <c r="AM553" s="7">
        <f>I553+L553+O553+R553+U553+X553+AA553+AD553+AG553+AJ553</f>
        <v>152</v>
      </c>
      <c r="AN553" s="18">
        <f t="shared" si="87"/>
        <v>1.381578947368421</v>
      </c>
      <c r="AO553" s="18">
        <f t="shared" si="88"/>
        <v>1.09375</v>
      </c>
      <c r="AP553" s="7" t="s">
        <v>2096</v>
      </c>
    </row>
    <row r="554" spans="1:42" ht="15.75" customHeight="1" x14ac:dyDescent="0.25">
      <c r="A554" s="7">
        <v>579</v>
      </c>
      <c r="B554" s="7" t="s">
        <v>973</v>
      </c>
      <c r="C554" s="7" t="s">
        <v>973</v>
      </c>
      <c r="D554" s="7" t="s">
        <v>16</v>
      </c>
      <c r="E554" s="46" t="s">
        <v>981</v>
      </c>
      <c r="F554" s="17">
        <v>7</v>
      </c>
      <c r="G554" s="7" t="s">
        <v>413</v>
      </c>
      <c r="H554" s="235"/>
      <c r="I554" s="235"/>
      <c r="J554" s="215"/>
      <c r="K554" s="235"/>
      <c r="L554" s="235"/>
      <c r="M554" s="215"/>
      <c r="N554" s="208">
        <v>0</v>
      </c>
      <c r="O554" s="235">
        <v>1</v>
      </c>
      <c r="P554" s="211" t="s">
        <v>2121</v>
      </c>
      <c r="Q554" s="235"/>
      <c r="R554" s="235"/>
      <c r="S554" s="215"/>
      <c r="T554" s="213">
        <v>7</v>
      </c>
      <c r="U554" s="219">
        <v>6</v>
      </c>
      <c r="V554" s="211" t="s">
        <v>1632</v>
      </c>
      <c r="W554" s="219"/>
      <c r="X554" s="235"/>
      <c r="Y554" s="215"/>
      <c r="Z554" s="214"/>
      <c r="AA554" s="214"/>
      <c r="AB554" s="215"/>
      <c r="AC554" s="214"/>
      <c r="AD554" s="214"/>
      <c r="AE554" s="215"/>
      <c r="AF554" s="214"/>
      <c r="AG554" s="214"/>
      <c r="AH554" s="215"/>
      <c r="AI554" s="215">
        <v>0</v>
      </c>
      <c r="AJ554" s="245">
        <v>0</v>
      </c>
      <c r="AK554" s="46" t="s">
        <v>2134</v>
      </c>
      <c r="AL554" s="7">
        <f>H554+K554+N554+Q554+T554+W554+Z554+AC554+AF554</f>
        <v>7</v>
      </c>
      <c r="AM554" s="7">
        <f t="shared" si="90"/>
        <v>7</v>
      </c>
      <c r="AN554" s="18">
        <f t="shared" si="87"/>
        <v>1</v>
      </c>
      <c r="AO554" s="18">
        <f t="shared" si="88"/>
        <v>1</v>
      </c>
      <c r="AP554" s="7" t="s">
        <v>2096</v>
      </c>
    </row>
    <row r="555" spans="1:42" ht="15.75" customHeight="1" x14ac:dyDescent="0.25">
      <c r="A555" s="7">
        <v>580</v>
      </c>
      <c r="B555" s="7" t="s">
        <v>973</v>
      </c>
      <c r="C555" s="7" t="s">
        <v>973</v>
      </c>
      <c r="D555" s="7" t="s">
        <v>16</v>
      </c>
      <c r="E555" s="64" t="s">
        <v>1927</v>
      </c>
      <c r="F555" s="17">
        <v>800</v>
      </c>
      <c r="G555" s="17" t="s">
        <v>1925</v>
      </c>
      <c r="H555" s="235"/>
      <c r="I555" s="235"/>
      <c r="J555" s="215"/>
      <c r="K555" s="208">
        <v>500</v>
      </c>
      <c r="L555" s="235">
        <v>40</v>
      </c>
      <c r="M555" s="211" t="s">
        <v>1028</v>
      </c>
      <c r="N555" s="235"/>
      <c r="O555" s="235"/>
      <c r="P555" s="237"/>
      <c r="Q555" s="235"/>
      <c r="R555" s="235"/>
      <c r="S555" s="215"/>
      <c r="T555" s="219"/>
      <c r="U555" s="219"/>
      <c r="V555" s="218"/>
      <c r="W555" s="219"/>
      <c r="X555" s="219"/>
      <c r="Y555" s="215"/>
      <c r="Z555" s="214"/>
      <c r="AA555" s="214"/>
      <c r="AB555" s="215"/>
      <c r="AC555" s="214"/>
      <c r="AD555" s="214"/>
      <c r="AE555" s="215"/>
      <c r="AF555" s="206">
        <v>0</v>
      </c>
      <c r="AG555" s="214">
        <v>500</v>
      </c>
      <c r="AH555" s="211" t="s">
        <v>2100</v>
      </c>
      <c r="AI555" s="215">
        <v>0</v>
      </c>
      <c r="AJ555" s="245">
        <v>0</v>
      </c>
      <c r="AK555" s="46" t="s">
        <v>2134</v>
      </c>
      <c r="AL555" s="7">
        <f t="shared" si="89"/>
        <v>500</v>
      </c>
      <c r="AM555" s="7">
        <f t="shared" si="90"/>
        <v>540</v>
      </c>
      <c r="AN555" s="18">
        <f t="shared" si="87"/>
        <v>0.92592592592592593</v>
      </c>
      <c r="AO555" s="18">
        <f t="shared" si="88"/>
        <v>0.625</v>
      </c>
      <c r="AP555" s="7" t="s">
        <v>2097</v>
      </c>
    </row>
    <row r="556" spans="1:42" ht="15.75" customHeight="1" x14ac:dyDescent="0.25">
      <c r="A556" s="7">
        <v>581</v>
      </c>
      <c r="B556" s="7" t="s">
        <v>973</v>
      </c>
      <c r="C556" s="7" t="s">
        <v>973</v>
      </c>
      <c r="D556" s="7" t="s">
        <v>16</v>
      </c>
      <c r="E556" s="61" t="s">
        <v>1928</v>
      </c>
      <c r="F556" s="7">
        <v>600</v>
      </c>
      <c r="G556" s="17" t="s">
        <v>1925</v>
      </c>
      <c r="H556" s="235"/>
      <c r="I556" s="235"/>
      <c r="J556" s="215"/>
      <c r="K556" s="208">
        <v>0</v>
      </c>
      <c r="L556" s="235">
        <v>60</v>
      </c>
      <c r="M556" s="211" t="s">
        <v>2121</v>
      </c>
      <c r="N556" s="208">
        <v>0</v>
      </c>
      <c r="O556" s="235">
        <v>60</v>
      </c>
      <c r="P556" s="211" t="s">
        <v>2121</v>
      </c>
      <c r="Q556" s="235"/>
      <c r="R556" s="235"/>
      <c r="S556" s="215"/>
      <c r="T556" s="235"/>
      <c r="U556" s="235"/>
      <c r="V556" s="215"/>
      <c r="W556" s="235"/>
      <c r="X556" s="235"/>
      <c r="Y556" s="215"/>
      <c r="Z556" s="206">
        <v>2</v>
      </c>
      <c r="AA556" s="214">
        <v>100</v>
      </c>
      <c r="AB556" s="211" t="s">
        <v>2101</v>
      </c>
      <c r="AC556" s="206">
        <v>0</v>
      </c>
      <c r="AD556" s="214">
        <v>100</v>
      </c>
      <c r="AE556" s="211" t="s">
        <v>2121</v>
      </c>
      <c r="AF556" s="206">
        <v>139</v>
      </c>
      <c r="AG556" s="214">
        <v>100</v>
      </c>
      <c r="AH556" s="211" t="s">
        <v>2101</v>
      </c>
      <c r="AI556" s="46">
        <v>699</v>
      </c>
      <c r="AJ556" s="49">
        <v>100</v>
      </c>
      <c r="AK556" s="211" t="s">
        <v>2101</v>
      </c>
      <c r="AL556" s="7">
        <f t="shared" ref="AL556:AM558" si="91">H556+K556+N556+Q556+T556+W556+Z556+AC556+AF556+AI556</f>
        <v>840</v>
      </c>
      <c r="AM556" s="7">
        <f t="shared" si="91"/>
        <v>520</v>
      </c>
      <c r="AN556" s="18">
        <f>+AL556/AM556</f>
        <v>1.6153846153846154</v>
      </c>
      <c r="AO556" s="18">
        <f t="shared" si="88"/>
        <v>1.4</v>
      </c>
      <c r="AP556" s="7" t="s">
        <v>2098</v>
      </c>
    </row>
    <row r="557" spans="1:42" ht="15.75" customHeight="1" x14ac:dyDescent="0.25">
      <c r="A557" s="7">
        <v>582</v>
      </c>
      <c r="B557" s="7" t="s">
        <v>973</v>
      </c>
      <c r="C557" s="7" t="s">
        <v>973</v>
      </c>
      <c r="D557" s="7" t="s">
        <v>16</v>
      </c>
      <c r="E557" s="108" t="s">
        <v>982</v>
      </c>
      <c r="F557" s="7">
        <v>10</v>
      </c>
      <c r="G557" s="7" t="s">
        <v>868</v>
      </c>
      <c r="H557" s="208">
        <v>1</v>
      </c>
      <c r="I557" s="235">
        <v>1</v>
      </c>
      <c r="J557" s="211"/>
      <c r="K557" s="208">
        <v>1</v>
      </c>
      <c r="L557" s="235">
        <v>1</v>
      </c>
      <c r="M557" s="211" t="s">
        <v>1029</v>
      </c>
      <c r="N557" s="208">
        <v>0</v>
      </c>
      <c r="O557" s="235">
        <v>1</v>
      </c>
      <c r="P557" s="211" t="s">
        <v>2121</v>
      </c>
      <c r="Q557" s="208">
        <v>0</v>
      </c>
      <c r="R557" s="235">
        <v>1</v>
      </c>
      <c r="S557" s="211" t="s">
        <v>2121</v>
      </c>
      <c r="T557" s="213">
        <v>0</v>
      </c>
      <c r="U557" s="235">
        <v>1</v>
      </c>
      <c r="V557" s="211" t="s">
        <v>2121</v>
      </c>
      <c r="W557" s="213">
        <v>6</v>
      </c>
      <c r="X557" s="235">
        <v>1</v>
      </c>
      <c r="Y557" s="223" t="s">
        <v>2077</v>
      </c>
      <c r="Z557" s="207">
        <v>2</v>
      </c>
      <c r="AA557" s="235">
        <v>1</v>
      </c>
      <c r="AB557" s="223" t="s">
        <v>2102</v>
      </c>
      <c r="AC557" s="216"/>
      <c r="AD557" s="216"/>
      <c r="AE557" s="218"/>
      <c r="AF557" s="207">
        <v>0</v>
      </c>
      <c r="AG557" s="235">
        <v>1</v>
      </c>
      <c r="AH557" s="223" t="s">
        <v>2100</v>
      </c>
      <c r="AI557" s="102">
        <v>0</v>
      </c>
      <c r="AJ557" s="26">
        <v>1</v>
      </c>
      <c r="AK557" s="46" t="s">
        <v>2100</v>
      </c>
      <c r="AL557" s="7">
        <f t="shared" si="91"/>
        <v>10</v>
      </c>
      <c r="AM557" s="7">
        <f t="shared" si="91"/>
        <v>9</v>
      </c>
      <c r="AN557" s="18">
        <f t="shared" si="87"/>
        <v>1.1111111111111112</v>
      </c>
      <c r="AO557" s="18">
        <f t="shared" si="88"/>
        <v>1</v>
      </c>
      <c r="AP557" s="7" t="s">
        <v>2096</v>
      </c>
    </row>
    <row r="558" spans="1:42" ht="15.75" customHeight="1" x14ac:dyDescent="0.25">
      <c r="A558" s="7">
        <v>583</v>
      </c>
      <c r="B558" s="7" t="s">
        <v>973</v>
      </c>
      <c r="C558" s="7" t="s">
        <v>973</v>
      </c>
      <c r="D558" s="7" t="s">
        <v>16</v>
      </c>
      <c r="E558" s="108" t="s">
        <v>983</v>
      </c>
      <c r="F558" s="17">
        <v>20</v>
      </c>
      <c r="G558" s="7" t="s">
        <v>984</v>
      </c>
      <c r="H558" s="208">
        <v>6</v>
      </c>
      <c r="I558" s="235">
        <v>1</v>
      </c>
      <c r="J558" s="211" t="s">
        <v>1218</v>
      </c>
      <c r="K558" s="208">
        <v>7</v>
      </c>
      <c r="L558" s="235">
        <v>1</v>
      </c>
      <c r="M558" s="211" t="s">
        <v>1030</v>
      </c>
      <c r="N558" s="208">
        <v>1</v>
      </c>
      <c r="O558" s="235">
        <v>1</v>
      </c>
      <c r="P558" s="224"/>
      <c r="Q558" s="208">
        <v>0</v>
      </c>
      <c r="R558" s="235">
        <v>1</v>
      </c>
      <c r="S558" s="211" t="s">
        <v>2121</v>
      </c>
      <c r="T558" s="213">
        <v>0</v>
      </c>
      <c r="U558" s="235">
        <v>1</v>
      </c>
      <c r="V558" s="211" t="s">
        <v>2121</v>
      </c>
      <c r="W558" s="213">
        <v>4</v>
      </c>
      <c r="X558" s="235">
        <v>1</v>
      </c>
      <c r="Y558" s="223" t="s">
        <v>2078</v>
      </c>
      <c r="Z558" s="207">
        <v>0</v>
      </c>
      <c r="AA558" s="235">
        <v>3</v>
      </c>
      <c r="AB558" s="211" t="s">
        <v>2121</v>
      </c>
      <c r="AC558" s="207">
        <v>1</v>
      </c>
      <c r="AD558" s="216">
        <v>2</v>
      </c>
      <c r="AE558" s="223" t="s">
        <v>2115</v>
      </c>
      <c r="AF558" s="207">
        <v>0</v>
      </c>
      <c r="AG558" s="235">
        <v>3</v>
      </c>
      <c r="AH558" s="223" t="s">
        <v>2100</v>
      </c>
      <c r="AI558" s="102">
        <v>2</v>
      </c>
      <c r="AJ558" s="26">
        <v>2</v>
      </c>
      <c r="AK558" s="223" t="s">
        <v>2115</v>
      </c>
      <c r="AL558" s="7">
        <f>H558+K558+N558+Q558+T558+W558+Z558+AC558+AF558+AI558</f>
        <v>21</v>
      </c>
      <c r="AM558" s="7">
        <f t="shared" si="91"/>
        <v>16</v>
      </c>
      <c r="AN558" s="18">
        <f t="shared" si="87"/>
        <v>1.3125</v>
      </c>
      <c r="AO558" s="18">
        <f t="shared" si="88"/>
        <v>1.05</v>
      </c>
      <c r="AP558" s="7" t="s">
        <v>2096</v>
      </c>
    </row>
    <row r="559" spans="1:42" ht="15.75" customHeight="1" x14ac:dyDescent="0.25">
      <c r="A559" s="7">
        <v>584</v>
      </c>
      <c r="B559" s="7" t="s">
        <v>973</v>
      </c>
      <c r="C559" s="7" t="s">
        <v>973</v>
      </c>
      <c r="D559" s="7" t="s">
        <v>16</v>
      </c>
      <c r="E559" s="46" t="s">
        <v>985</v>
      </c>
      <c r="F559" s="7">
        <v>1</v>
      </c>
      <c r="G559" s="7" t="s">
        <v>986</v>
      </c>
      <c r="H559" s="235"/>
      <c r="I559" s="235"/>
      <c r="J559" s="215"/>
      <c r="K559" s="235"/>
      <c r="L559" s="235"/>
      <c r="M559" s="215"/>
      <c r="N559" s="235"/>
      <c r="O559" s="235"/>
      <c r="P559" s="237"/>
      <c r="Q559" s="235"/>
      <c r="R559" s="235"/>
      <c r="S559" s="215"/>
      <c r="T559" s="235"/>
      <c r="U559" s="235"/>
      <c r="V559" s="215"/>
      <c r="W559" s="213">
        <v>0</v>
      </c>
      <c r="X559" s="235">
        <v>1</v>
      </c>
      <c r="Y559" s="211" t="s">
        <v>2121</v>
      </c>
      <c r="Z559" s="214"/>
      <c r="AA559" s="214"/>
      <c r="AB559" s="215"/>
      <c r="AC559" s="214">
        <v>1</v>
      </c>
      <c r="AD559" s="214">
        <v>0</v>
      </c>
      <c r="AE559" s="215" t="s">
        <v>2116</v>
      </c>
      <c r="AF559" s="214"/>
      <c r="AG559" s="214"/>
      <c r="AH559" s="215"/>
      <c r="AI559" s="215"/>
      <c r="AJ559" s="245">
        <v>0</v>
      </c>
      <c r="AK559" s="46" t="s">
        <v>2134</v>
      </c>
      <c r="AL559" s="7">
        <f>H559+K559+N559+Q559+T559+W559+Z559+AC559+AF559</f>
        <v>1</v>
      </c>
      <c r="AM559" s="7">
        <f t="shared" si="90"/>
        <v>1</v>
      </c>
      <c r="AN559" s="18">
        <f t="shared" si="87"/>
        <v>1</v>
      </c>
      <c r="AO559" s="18">
        <f t="shared" si="88"/>
        <v>1</v>
      </c>
      <c r="AP559" s="7" t="s">
        <v>2096</v>
      </c>
    </row>
    <row r="560" spans="1:42" ht="15.75" customHeight="1" x14ac:dyDescent="0.25">
      <c r="A560" s="7">
        <v>585</v>
      </c>
      <c r="B560" s="7" t="s">
        <v>973</v>
      </c>
      <c r="C560" s="7" t="s">
        <v>973</v>
      </c>
      <c r="D560" s="7" t="s">
        <v>16</v>
      </c>
      <c r="E560" s="46" t="s">
        <v>987</v>
      </c>
      <c r="F560" s="7">
        <v>4</v>
      </c>
      <c r="G560" s="7" t="s">
        <v>988</v>
      </c>
      <c r="H560" s="235"/>
      <c r="I560" s="235"/>
      <c r="J560" s="215"/>
      <c r="K560" s="235"/>
      <c r="L560" s="235"/>
      <c r="M560" s="215"/>
      <c r="N560" s="235"/>
      <c r="O560" s="235"/>
      <c r="P560" s="237"/>
      <c r="Q560" s="235"/>
      <c r="R560" s="235"/>
      <c r="S560" s="215"/>
      <c r="T560" s="221"/>
      <c r="U560" s="219"/>
      <c r="V560" s="218"/>
      <c r="W560" s="221"/>
      <c r="X560" s="219"/>
      <c r="Y560" s="215"/>
      <c r="Z560" s="206">
        <v>0</v>
      </c>
      <c r="AA560" s="214">
        <v>1</v>
      </c>
      <c r="AB560" s="211" t="s">
        <v>2121</v>
      </c>
      <c r="AC560" s="206">
        <v>0</v>
      </c>
      <c r="AD560" s="214">
        <v>1</v>
      </c>
      <c r="AE560" s="211" t="s">
        <v>2121</v>
      </c>
      <c r="AF560" s="206">
        <v>1</v>
      </c>
      <c r="AG560" s="214">
        <v>1</v>
      </c>
      <c r="AH560" s="211" t="s">
        <v>2125</v>
      </c>
      <c r="AI560" s="211">
        <v>2</v>
      </c>
      <c r="AJ560" s="49">
        <v>1</v>
      </c>
      <c r="AK560" s="211" t="s">
        <v>2125</v>
      </c>
      <c r="AL560" s="7">
        <f>H560+K560+N560+Q560+T560+W560+Z560+AC560+AF560+AI560</f>
        <v>3</v>
      </c>
      <c r="AM560" s="7">
        <f>I560+L560+O560+R560+U560+X560+AA560+AD560+AG560+AJ560</f>
        <v>4</v>
      </c>
      <c r="AN560" s="21">
        <f t="shared" si="87"/>
        <v>0.75</v>
      </c>
      <c r="AO560" s="21">
        <f t="shared" si="88"/>
        <v>0.75</v>
      </c>
      <c r="AP560" s="7" t="s">
        <v>2098</v>
      </c>
    </row>
    <row r="561" spans="1:42" ht="15.75" customHeight="1" x14ac:dyDescent="0.25">
      <c r="A561" s="7">
        <v>586</v>
      </c>
      <c r="B561" s="7" t="s">
        <v>973</v>
      </c>
      <c r="C561" s="7" t="s">
        <v>973</v>
      </c>
      <c r="D561" s="7" t="s">
        <v>16</v>
      </c>
      <c r="E561" s="46" t="s">
        <v>989</v>
      </c>
      <c r="F561" s="7">
        <v>5</v>
      </c>
      <c r="G561" s="7" t="s">
        <v>990</v>
      </c>
      <c r="H561" s="235"/>
      <c r="I561" s="235"/>
      <c r="J561" s="215"/>
      <c r="K561" s="208">
        <v>0</v>
      </c>
      <c r="L561" s="235">
        <v>1</v>
      </c>
      <c r="M561" s="211" t="s">
        <v>2121</v>
      </c>
      <c r="N561" s="235"/>
      <c r="O561" s="235"/>
      <c r="P561" s="215"/>
      <c r="Q561" s="213">
        <v>2</v>
      </c>
      <c r="R561" s="235">
        <v>1</v>
      </c>
      <c r="S561" s="211" t="s">
        <v>1931</v>
      </c>
      <c r="T561" s="236"/>
      <c r="U561" s="235"/>
      <c r="V561" s="215"/>
      <c r="W561" s="213">
        <v>0</v>
      </c>
      <c r="X561" s="235">
        <v>1</v>
      </c>
      <c r="Y561" s="211" t="s">
        <v>2121</v>
      </c>
      <c r="Z561" s="214"/>
      <c r="AA561" s="214"/>
      <c r="AB561" s="215"/>
      <c r="AC561" s="214"/>
      <c r="AD561" s="214"/>
      <c r="AE561" s="215"/>
      <c r="AF561" s="214"/>
      <c r="AG561" s="214"/>
      <c r="AH561" s="215"/>
      <c r="AI561" s="46">
        <v>2</v>
      </c>
      <c r="AJ561" s="206">
        <v>1</v>
      </c>
      <c r="AK561" s="46" t="s">
        <v>2135</v>
      </c>
      <c r="AL561" s="7">
        <f>H561+K561+N561+Q561+T561+W561+Z561+AC561+AF561+AI561</f>
        <v>4</v>
      </c>
      <c r="AM561" s="7">
        <f>I561+L561+O561+R561+U561+X561+AA561+AD561+AG561+AJ561</f>
        <v>4</v>
      </c>
      <c r="AN561" s="18">
        <f t="shared" si="87"/>
        <v>1</v>
      </c>
      <c r="AO561" s="18">
        <f t="shared" si="88"/>
        <v>0.8</v>
      </c>
      <c r="AP561" s="7" t="s">
        <v>2098</v>
      </c>
    </row>
    <row r="562" spans="1:42" ht="15.75" customHeight="1" x14ac:dyDescent="0.25">
      <c r="A562" s="7">
        <v>587</v>
      </c>
      <c r="B562" s="7" t="s">
        <v>973</v>
      </c>
      <c r="C562" s="7" t="s">
        <v>973</v>
      </c>
      <c r="D562" s="7" t="s">
        <v>16</v>
      </c>
      <c r="E562" s="46" t="s">
        <v>991</v>
      </c>
      <c r="F562" s="7">
        <v>1</v>
      </c>
      <c r="G562" s="7" t="s">
        <v>992</v>
      </c>
      <c r="H562" s="235"/>
      <c r="I562" s="235"/>
      <c r="J562" s="215"/>
      <c r="K562" s="235"/>
      <c r="L562" s="235"/>
      <c r="M562" s="215"/>
      <c r="N562" s="235"/>
      <c r="O562" s="235"/>
      <c r="P562" s="237"/>
      <c r="Q562" s="235"/>
      <c r="R562" s="235"/>
      <c r="S562" s="215"/>
      <c r="T562" s="221"/>
      <c r="U562" s="219"/>
      <c r="V562" s="218"/>
      <c r="W562" s="219"/>
      <c r="X562" s="219"/>
      <c r="Y562" s="215"/>
      <c r="Z562" s="214"/>
      <c r="AA562" s="214"/>
      <c r="AB562" s="215"/>
      <c r="AC562" s="214"/>
      <c r="AD562" s="214"/>
      <c r="AE562" s="215"/>
      <c r="AF562" s="214"/>
      <c r="AG562" s="214"/>
      <c r="AH562" s="215"/>
      <c r="AI562" s="215">
        <v>0</v>
      </c>
      <c r="AJ562" s="245">
        <v>0</v>
      </c>
      <c r="AK562" s="46" t="s">
        <v>2134</v>
      </c>
      <c r="AL562" s="7">
        <f t="shared" si="89"/>
        <v>0</v>
      </c>
      <c r="AM562" s="7">
        <f t="shared" si="90"/>
        <v>0</v>
      </c>
      <c r="AN562" s="21" t="e">
        <f>+AL562/AM562</f>
        <v>#DIV/0!</v>
      </c>
      <c r="AO562" s="21">
        <f t="shared" si="88"/>
        <v>0</v>
      </c>
      <c r="AP562" s="235" t="s">
        <v>2123</v>
      </c>
    </row>
    <row r="563" spans="1:42" ht="15.75" customHeight="1" x14ac:dyDescent="0.25">
      <c r="A563" s="7">
        <v>588</v>
      </c>
      <c r="B563" s="7" t="s">
        <v>973</v>
      </c>
      <c r="C563" s="7" t="s">
        <v>973</v>
      </c>
      <c r="D563" s="7" t="s">
        <v>16</v>
      </c>
      <c r="E563" s="46" t="s">
        <v>993</v>
      </c>
      <c r="F563" s="7">
        <v>6</v>
      </c>
      <c r="G563" s="7" t="s">
        <v>994</v>
      </c>
      <c r="H563" s="235"/>
      <c r="I563" s="235"/>
      <c r="J563" s="215"/>
      <c r="K563" s="208">
        <v>0</v>
      </c>
      <c r="L563" s="235">
        <v>1</v>
      </c>
      <c r="M563" s="211" t="s">
        <v>2121</v>
      </c>
      <c r="N563" s="235"/>
      <c r="O563" s="235"/>
      <c r="P563" s="237"/>
      <c r="Q563" s="208">
        <v>1</v>
      </c>
      <c r="R563" s="235">
        <v>1</v>
      </c>
      <c r="S563" s="224" t="s">
        <v>1932</v>
      </c>
      <c r="T563" s="236"/>
      <c r="U563" s="235"/>
      <c r="V563" s="215"/>
      <c r="W563" s="208">
        <v>0</v>
      </c>
      <c r="X563" s="235">
        <v>1</v>
      </c>
      <c r="Y563" s="211" t="s">
        <v>2121</v>
      </c>
      <c r="Z563" s="214"/>
      <c r="AA563" s="214"/>
      <c r="AB563" s="215"/>
      <c r="AC563" s="214"/>
      <c r="AD563" s="214"/>
      <c r="AE563" s="215"/>
      <c r="AF563" s="206">
        <v>2</v>
      </c>
      <c r="AG563" s="214">
        <v>1</v>
      </c>
      <c r="AH563" s="211" t="s">
        <v>2126</v>
      </c>
      <c r="AI563" s="46">
        <v>1</v>
      </c>
      <c r="AJ563" s="49">
        <v>1</v>
      </c>
      <c r="AK563" s="211" t="s">
        <v>2126</v>
      </c>
      <c r="AL563" s="7">
        <f t="shared" ref="AL563:AM566" si="92">H563+K563+N563+Q563+T563+W563+Z563+AC563+AF563+AI563</f>
        <v>4</v>
      </c>
      <c r="AM563" s="7">
        <f t="shared" si="92"/>
        <v>5</v>
      </c>
      <c r="AN563" s="18">
        <f t="shared" si="87"/>
        <v>0.8</v>
      </c>
      <c r="AO563" s="18">
        <f t="shared" si="88"/>
        <v>0.66666666666666663</v>
      </c>
      <c r="AP563" s="7" t="s">
        <v>2098</v>
      </c>
    </row>
    <row r="564" spans="1:42" ht="15.75" customHeight="1" x14ac:dyDescent="0.25">
      <c r="A564" s="7">
        <v>589</v>
      </c>
      <c r="B564" s="7" t="s">
        <v>973</v>
      </c>
      <c r="C564" s="7" t="s">
        <v>973</v>
      </c>
      <c r="D564" s="7" t="s">
        <v>16</v>
      </c>
      <c r="E564" s="108" t="s">
        <v>995</v>
      </c>
      <c r="F564" s="7">
        <v>180</v>
      </c>
      <c r="G564" s="7" t="s">
        <v>980</v>
      </c>
      <c r="H564" s="208">
        <v>0</v>
      </c>
      <c r="I564" s="235">
        <v>15</v>
      </c>
      <c r="J564" s="211" t="s">
        <v>2121</v>
      </c>
      <c r="K564" s="208">
        <v>3</v>
      </c>
      <c r="L564" s="235">
        <v>15</v>
      </c>
      <c r="M564" s="211" t="s">
        <v>1031</v>
      </c>
      <c r="N564" s="208">
        <v>36</v>
      </c>
      <c r="O564" s="235">
        <v>15</v>
      </c>
      <c r="P564" s="224" t="s">
        <v>1266</v>
      </c>
      <c r="Q564" s="208">
        <v>1</v>
      </c>
      <c r="R564" s="235">
        <v>15</v>
      </c>
      <c r="S564" s="211" t="s">
        <v>1633</v>
      </c>
      <c r="T564" s="225">
        <v>1</v>
      </c>
      <c r="U564" s="235">
        <v>15</v>
      </c>
      <c r="V564" s="223" t="s">
        <v>1768</v>
      </c>
      <c r="W564" s="213">
        <v>34</v>
      </c>
      <c r="X564" s="235">
        <v>15</v>
      </c>
      <c r="Y564" s="223" t="s">
        <v>2079</v>
      </c>
      <c r="Z564" s="207">
        <v>1</v>
      </c>
      <c r="AA564" s="235">
        <v>15</v>
      </c>
      <c r="AB564" s="223" t="s">
        <v>1768</v>
      </c>
      <c r="AC564" s="207">
        <v>1</v>
      </c>
      <c r="AD564" s="235">
        <v>15</v>
      </c>
      <c r="AE564" s="223" t="s">
        <v>1768</v>
      </c>
      <c r="AF564" s="207">
        <v>82</v>
      </c>
      <c r="AG564" s="235">
        <v>15</v>
      </c>
      <c r="AH564" s="223" t="s">
        <v>1768</v>
      </c>
      <c r="AI564" s="102">
        <v>56</v>
      </c>
      <c r="AJ564" s="26">
        <v>15</v>
      </c>
      <c r="AK564" s="223" t="s">
        <v>1768</v>
      </c>
      <c r="AL564" s="7">
        <f t="shared" si="92"/>
        <v>215</v>
      </c>
      <c r="AM564" s="7">
        <f t="shared" si="92"/>
        <v>150</v>
      </c>
      <c r="AN564" s="18">
        <f t="shared" si="87"/>
        <v>1.4333333333333333</v>
      </c>
      <c r="AO564" s="18">
        <f t="shared" si="88"/>
        <v>1.1944444444444444</v>
      </c>
      <c r="AP564" s="7" t="s">
        <v>2098</v>
      </c>
    </row>
    <row r="565" spans="1:42" ht="15.75" customHeight="1" x14ac:dyDescent="0.25">
      <c r="A565" s="7">
        <v>590</v>
      </c>
      <c r="B565" s="7" t="s">
        <v>973</v>
      </c>
      <c r="C565" s="7" t="s">
        <v>973</v>
      </c>
      <c r="D565" s="7" t="s">
        <v>16</v>
      </c>
      <c r="E565" s="108" t="s">
        <v>996</v>
      </c>
      <c r="F565" s="17">
        <v>24</v>
      </c>
      <c r="G565" s="7" t="s">
        <v>997</v>
      </c>
      <c r="H565" s="208">
        <v>0</v>
      </c>
      <c r="I565" s="235">
        <v>1</v>
      </c>
      <c r="J565" s="211" t="s">
        <v>2121</v>
      </c>
      <c r="K565" s="208">
        <v>1</v>
      </c>
      <c r="L565" s="235">
        <v>1</v>
      </c>
      <c r="M565" s="211" t="s">
        <v>1032</v>
      </c>
      <c r="N565" s="208">
        <v>7</v>
      </c>
      <c r="O565" s="235">
        <v>1</v>
      </c>
      <c r="P565" s="224" t="s">
        <v>1267</v>
      </c>
      <c r="Q565" s="208">
        <v>2</v>
      </c>
      <c r="R565" s="235">
        <v>2</v>
      </c>
      <c r="S565" s="211" t="s">
        <v>1634</v>
      </c>
      <c r="T565" s="225">
        <v>3</v>
      </c>
      <c r="U565" s="235">
        <v>3</v>
      </c>
      <c r="V565" s="223" t="s">
        <v>1634</v>
      </c>
      <c r="W565" s="213">
        <v>5</v>
      </c>
      <c r="X565" s="235">
        <v>5</v>
      </c>
      <c r="Y565" s="223" t="s">
        <v>1634</v>
      </c>
      <c r="Z565" s="207">
        <v>1</v>
      </c>
      <c r="AA565" s="216">
        <v>2</v>
      </c>
      <c r="AB565" s="223" t="s">
        <v>1634</v>
      </c>
      <c r="AC565" s="207">
        <v>0</v>
      </c>
      <c r="AD565" s="216">
        <v>2</v>
      </c>
      <c r="AE565" s="211" t="s">
        <v>2121</v>
      </c>
      <c r="AF565" s="207">
        <v>8</v>
      </c>
      <c r="AG565" s="216">
        <v>3</v>
      </c>
      <c r="AH565" s="223" t="s">
        <v>1634</v>
      </c>
      <c r="AI565" s="102">
        <v>0</v>
      </c>
      <c r="AJ565" s="26">
        <v>2</v>
      </c>
      <c r="AK565" s="102" t="s">
        <v>2100</v>
      </c>
      <c r="AL565" s="7">
        <f t="shared" si="92"/>
        <v>27</v>
      </c>
      <c r="AM565" s="7">
        <f t="shared" si="92"/>
        <v>22</v>
      </c>
      <c r="AN565" s="18">
        <f t="shared" si="87"/>
        <v>1.2272727272727273</v>
      </c>
      <c r="AO565" s="18">
        <f t="shared" si="88"/>
        <v>1.125</v>
      </c>
      <c r="AP565" s="7" t="s">
        <v>2097</v>
      </c>
    </row>
    <row r="566" spans="1:42" ht="15.75" customHeight="1" x14ac:dyDescent="0.25">
      <c r="A566" s="7">
        <v>591</v>
      </c>
      <c r="B566" s="7" t="s">
        <v>973</v>
      </c>
      <c r="C566" s="7" t="s">
        <v>973</v>
      </c>
      <c r="D566" s="7" t="s">
        <v>16</v>
      </c>
      <c r="E566" s="108" t="s">
        <v>998</v>
      </c>
      <c r="F566" s="8">
        <v>1</v>
      </c>
      <c r="G566" s="7" t="s">
        <v>18</v>
      </c>
      <c r="H566" s="208">
        <v>20</v>
      </c>
      <c r="I566" s="208">
        <v>20</v>
      </c>
      <c r="J566" s="211" t="s">
        <v>999</v>
      </c>
      <c r="K566" s="208">
        <v>15</v>
      </c>
      <c r="L566" s="208">
        <v>15</v>
      </c>
      <c r="M566" s="211" t="s">
        <v>1033</v>
      </c>
      <c r="N566" s="208">
        <v>19</v>
      </c>
      <c r="O566" s="208">
        <v>19</v>
      </c>
      <c r="P566" s="224" t="s">
        <v>1268</v>
      </c>
      <c r="Q566" s="208">
        <v>22</v>
      </c>
      <c r="R566" s="208">
        <v>22</v>
      </c>
      <c r="S566" s="211" t="s">
        <v>1635</v>
      </c>
      <c r="T566" s="225">
        <v>34</v>
      </c>
      <c r="U566" s="213">
        <v>34</v>
      </c>
      <c r="V566" s="223" t="s">
        <v>1769</v>
      </c>
      <c r="W566" s="213">
        <v>19</v>
      </c>
      <c r="X566" s="213">
        <v>19</v>
      </c>
      <c r="Y566" s="223" t="s">
        <v>2080</v>
      </c>
      <c r="Z566" s="207">
        <v>20</v>
      </c>
      <c r="AA566" s="207">
        <v>20</v>
      </c>
      <c r="AB566" s="223" t="s">
        <v>1635</v>
      </c>
      <c r="AC566" s="207">
        <v>28</v>
      </c>
      <c r="AD566" s="207">
        <v>28</v>
      </c>
      <c r="AE566" s="223" t="s">
        <v>1635</v>
      </c>
      <c r="AF566" s="207">
        <v>30</v>
      </c>
      <c r="AG566" s="207">
        <v>30</v>
      </c>
      <c r="AH566" s="223" t="s">
        <v>1635</v>
      </c>
      <c r="AI566" s="102">
        <v>30</v>
      </c>
      <c r="AJ566" s="26">
        <v>30</v>
      </c>
      <c r="AK566" s="223" t="s">
        <v>1635</v>
      </c>
      <c r="AL566" s="7">
        <f t="shared" si="92"/>
        <v>237</v>
      </c>
      <c r="AM566" s="7">
        <f t="shared" si="92"/>
        <v>237</v>
      </c>
      <c r="AN566" s="18">
        <f>AL566/AM566</f>
        <v>1</v>
      </c>
      <c r="AO566" s="18">
        <f>+AN566/F566</f>
        <v>1</v>
      </c>
      <c r="AP566" s="7" t="s">
        <v>2096</v>
      </c>
    </row>
    <row r="567" spans="1:42" ht="15.75" customHeight="1" x14ac:dyDescent="0.25">
      <c r="A567" s="7">
        <v>592</v>
      </c>
      <c r="B567" s="7" t="s">
        <v>973</v>
      </c>
      <c r="C567" s="7" t="s">
        <v>973</v>
      </c>
      <c r="D567" s="7" t="s">
        <v>16</v>
      </c>
      <c r="E567" s="46" t="s">
        <v>1000</v>
      </c>
      <c r="F567" s="17">
        <v>16</v>
      </c>
      <c r="G567" s="7" t="s">
        <v>1001</v>
      </c>
      <c r="H567" s="208">
        <v>0</v>
      </c>
      <c r="I567" s="235">
        <v>1</v>
      </c>
      <c r="J567" s="211" t="s">
        <v>2121</v>
      </c>
      <c r="K567" s="208">
        <v>0</v>
      </c>
      <c r="L567" s="235">
        <v>1</v>
      </c>
      <c r="M567" s="211" t="s">
        <v>2121</v>
      </c>
      <c r="N567" s="208">
        <v>1</v>
      </c>
      <c r="O567" s="235">
        <v>1</v>
      </c>
      <c r="P567" s="211" t="s">
        <v>1269</v>
      </c>
      <c r="Q567" s="208">
        <v>4</v>
      </c>
      <c r="R567" s="235">
        <v>4</v>
      </c>
      <c r="S567" s="211" t="s">
        <v>1636</v>
      </c>
      <c r="T567" s="225">
        <v>4</v>
      </c>
      <c r="U567" s="235">
        <v>4</v>
      </c>
      <c r="V567" s="223" t="s">
        <v>1770</v>
      </c>
      <c r="W567" s="213">
        <v>0</v>
      </c>
      <c r="X567" s="235">
        <v>3</v>
      </c>
      <c r="Y567" s="211" t="s">
        <v>2121</v>
      </c>
      <c r="Z567" s="214"/>
      <c r="AA567" s="214"/>
      <c r="AB567" s="215"/>
      <c r="AC567" s="206">
        <v>2</v>
      </c>
      <c r="AD567" s="214">
        <v>1</v>
      </c>
      <c r="AE567" s="211" t="s">
        <v>1636</v>
      </c>
      <c r="AF567" s="206">
        <v>0</v>
      </c>
      <c r="AG567" s="214">
        <v>1</v>
      </c>
      <c r="AH567" s="211" t="s">
        <v>2100</v>
      </c>
      <c r="AI567" s="215">
        <v>0</v>
      </c>
      <c r="AJ567" s="245">
        <v>0</v>
      </c>
      <c r="AK567" s="46" t="s">
        <v>2134</v>
      </c>
      <c r="AL567" s="7">
        <f>H567+K567+N567+Q567+T567+W567+Z567+AC567+AF567</f>
        <v>11</v>
      </c>
      <c r="AM567" s="7">
        <f t="shared" si="90"/>
        <v>16</v>
      </c>
      <c r="AN567" s="18">
        <f t="shared" ref="AN567:AN578" si="93">+AL567/AM567</f>
        <v>0.6875</v>
      </c>
      <c r="AO567" s="18">
        <f t="shared" ref="AO567:AO578" si="94">+AL567/F567</f>
        <v>0.6875</v>
      </c>
      <c r="AP567" s="7" t="s">
        <v>2097</v>
      </c>
    </row>
    <row r="568" spans="1:42" ht="15.75" customHeight="1" x14ac:dyDescent="0.25">
      <c r="A568" s="7">
        <v>593</v>
      </c>
      <c r="B568" s="7" t="s">
        <v>973</v>
      </c>
      <c r="C568" s="7" t="s">
        <v>973</v>
      </c>
      <c r="D568" s="7" t="s">
        <v>16</v>
      </c>
      <c r="E568" s="46" t="s">
        <v>1002</v>
      </c>
      <c r="F568" s="7">
        <v>8</v>
      </c>
      <c r="G568" s="7" t="s">
        <v>639</v>
      </c>
      <c r="H568" s="235"/>
      <c r="I568" s="235"/>
      <c r="J568" s="215"/>
      <c r="K568" s="208">
        <v>0</v>
      </c>
      <c r="L568" s="235">
        <v>1</v>
      </c>
      <c r="M568" s="211" t="s">
        <v>2121</v>
      </c>
      <c r="N568" s="208">
        <v>1</v>
      </c>
      <c r="O568" s="235">
        <v>1</v>
      </c>
      <c r="P568" s="211" t="s">
        <v>1270</v>
      </c>
      <c r="Q568" s="235"/>
      <c r="R568" s="235"/>
      <c r="S568" s="215"/>
      <c r="T568" s="225">
        <v>1</v>
      </c>
      <c r="U568" s="235">
        <v>1</v>
      </c>
      <c r="V568" s="223" t="s">
        <v>1771</v>
      </c>
      <c r="W568" s="213">
        <v>1</v>
      </c>
      <c r="X568" s="235">
        <v>1</v>
      </c>
      <c r="Y568" s="223" t="s">
        <v>1771</v>
      </c>
      <c r="Z568" s="216"/>
      <c r="AA568" s="216"/>
      <c r="AB568" s="218"/>
      <c r="AC568" s="216"/>
      <c r="AD568" s="216"/>
      <c r="AE568" s="218"/>
      <c r="AF568" s="207">
        <v>0</v>
      </c>
      <c r="AG568" s="235">
        <v>1</v>
      </c>
      <c r="AH568" s="223" t="s">
        <v>2100</v>
      </c>
      <c r="AI568" s="102">
        <v>0</v>
      </c>
      <c r="AJ568" s="26">
        <v>1</v>
      </c>
      <c r="AK568" s="102" t="s">
        <v>2100</v>
      </c>
      <c r="AL568" s="7">
        <f>H568+K568+N568+Q568+T568+W568+Z568+AC568+AF568+AI568</f>
        <v>3</v>
      </c>
      <c r="AM568" s="7">
        <f>I568+L568+O568+R568+U568+X568+AA568+AD568+AG568+AJ568</f>
        <v>6</v>
      </c>
      <c r="AN568" s="18">
        <f t="shared" si="93"/>
        <v>0.5</v>
      </c>
      <c r="AO568" s="18">
        <f t="shared" si="94"/>
        <v>0.375</v>
      </c>
      <c r="AP568" s="7" t="s">
        <v>2098</v>
      </c>
    </row>
    <row r="569" spans="1:42" ht="15.75" customHeight="1" x14ac:dyDescent="0.25">
      <c r="A569" s="7">
        <v>594</v>
      </c>
      <c r="B569" s="7" t="s">
        <v>973</v>
      </c>
      <c r="C569" s="7" t="s">
        <v>973</v>
      </c>
      <c r="D569" s="7" t="s">
        <v>16</v>
      </c>
      <c r="E569" s="46" t="s">
        <v>1003</v>
      </c>
      <c r="F569" s="7">
        <v>3</v>
      </c>
      <c r="G569" s="7" t="s">
        <v>1004</v>
      </c>
      <c r="H569" s="235"/>
      <c r="I569" s="235"/>
      <c r="J569" s="215"/>
      <c r="K569" s="235"/>
      <c r="L569" s="235"/>
      <c r="M569" s="215"/>
      <c r="N569" s="208">
        <v>1</v>
      </c>
      <c r="O569" s="235">
        <v>1</v>
      </c>
      <c r="P569" s="211" t="s">
        <v>2122</v>
      </c>
      <c r="Q569" s="208">
        <v>0</v>
      </c>
      <c r="R569" s="235">
        <v>1</v>
      </c>
      <c r="S569" s="211" t="s">
        <v>2085</v>
      </c>
      <c r="T569" s="225">
        <v>1</v>
      </c>
      <c r="U569" s="235">
        <v>1</v>
      </c>
      <c r="V569" s="223" t="s">
        <v>1772</v>
      </c>
      <c r="W569" s="219"/>
      <c r="X569" s="219"/>
      <c r="Y569" s="218"/>
      <c r="Z569" s="216"/>
      <c r="AA569" s="216"/>
      <c r="AB569" s="218"/>
      <c r="AC569" s="216"/>
      <c r="AD569" s="216"/>
      <c r="AE569" s="218"/>
      <c r="AF569" s="216"/>
      <c r="AG569" s="216"/>
      <c r="AH569" s="218"/>
      <c r="AI569" s="218">
        <v>0</v>
      </c>
      <c r="AJ569" s="246">
        <v>0</v>
      </c>
      <c r="AK569" s="102" t="s">
        <v>2134</v>
      </c>
      <c r="AL569" s="7">
        <f t="shared" si="89"/>
        <v>2</v>
      </c>
      <c r="AM569" s="7">
        <f t="shared" si="90"/>
        <v>3</v>
      </c>
      <c r="AN569" s="18">
        <f t="shared" si="93"/>
        <v>0.66666666666666663</v>
      </c>
      <c r="AO569" s="18">
        <f t="shared" si="94"/>
        <v>0.66666666666666663</v>
      </c>
      <c r="AP569" s="7" t="s">
        <v>2097</v>
      </c>
    </row>
    <row r="570" spans="1:42" ht="15.75" customHeight="1" x14ac:dyDescent="0.25">
      <c r="A570" s="7">
        <v>595</v>
      </c>
      <c r="B570" s="7" t="s">
        <v>973</v>
      </c>
      <c r="C570" s="7" t="s">
        <v>973</v>
      </c>
      <c r="D570" s="7" t="s">
        <v>16</v>
      </c>
      <c r="E570" s="13" t="s">
        <v>1005</v>
      </c>
      <c r="F570" s="17">
        <v>24</v>
      </c>
      <c r="G570" s="7" t="s">
        <v>997</v>
      </c>
      <c r="H570" s="208">
        <v>2</v>
      </c>
      <c r="I570" s="235">
        <v>1</v>
      </c>
      <c r="J570" s="226" t="s">
        <v>976</v>
      </c>
      <c r="K570" s="240">
        <v>3</v>
      </c>
      <c r="L570" s="235">
        <v>1</v>
      </c>
      <c r="M570" s="226" t="s">
        <v>1034</v>
      </c>
      <c r="N570" s="208">
        <v>1</v>
      </c>
      <c r="O570" s="235">
        <v>1</v>
      </c>
      <c r="P570" s="226" t="s">
        <v>1271</v>
      </c>
      <c r="Q570" s="235"/>
      <c r="R570" s="235"/>
      <c r="S570" s="238"/>
      <c r="T570" s="225">
        <v>4</v>
      </c>
      <c r="U570" s="235">
        <v>4</v>
      </c>
      <c r="V570" s="227" t="s">
        <v>1773</v>
      </c>
      <c r="W570" s="213">
        <v>4</v>
      </c>
      <c r="X570" s="235">
        <v>3</v>
      </c>
      <c r="Y570" s="227" t="s">
        <v>2081</v>
      </c>
      <c r="Z570" s="213">
        <v>1</v>
      </c>
      <c r="AA570" s="219">
        <v>2</v>
      </c>
      <c r="AB570" s="223" t="s">
        <v>2081</v>
      </c>
      <c r="AC570" s="213">
        <v>1</v>
      </c>
      <c r="AD570" s="219">
        <v>3</v>
      </c>
      <c r="AE570" s="227" t="s">
        <v>2081</v>
      </c>
      <c r="AF570" s="213">
        <v>6</v>
      </c>
      <c r="AG570" s="219">
        <v>3</v>
      </c>
      <c r="AH570" s="227" t="s">
        <v>2081</v>
      </c>
      <c r="AI570" s="79">
        <v>3</v>
      </c>
      <c r="AJ570" s="3">
        <v>3</v>
      </c>
      <c r="AK570" s="227" t="s">
        <v>2081</v>
      </c>
      <c r="AL570" s="7">
        <f t="shared" ref="AL570:AL580" si="95">H570+K570+N570+Q570+T570+W570+Z570+AC570+AF570+AI570</f>
        <v>25</v>
      </c>
      <c r="AM570" s="7">
        <f t="shared" ref="AM570:AM580" si="96">I570+L570+O570+R570+U570+X570+AA570+AD570+AG570+AJ570</f>
        <v>21</v>
      </c>
      <c r="AN570" s="18">
        <f t="shared" si="93"/>
        <v>1.1904761904761905</v>
      </c>
      <c r="AO570" s="18">
        <f t="shared" si="94"/>
        <v>1.0416666666666667</v>
      </c>
      <c r="AP570" s="7" t="s">
        <v>2097</v>
      </c>
    </row>
    <row r="571" spans="1:42" ht="15.75" customHeight="1" x14ac:dyDescent="0.25">
      <c r="A571" s="7">
        <v>596</v>
      </c>
      <c r="B571" s="7" t="s">
        <v>973</v>
      </c>
      <c r="C571" s="7" t="s">
        <v>973</v>
      </c>
      <c r="D571" s="7" t="s">
        <v>16</v>
      </c>
      <c r="E571" s="108" t="s">
        <v>1006</v>
      </c>
      <c r="F571" s="17">
        <v>12</v>
      </c>
      <c r="G571" s="7" t="s">
        <v>1007</v>
      </c>
      <c r="H571" s="208">
        <v>1</v>
      </c>
      <c r="I571" s="235">
        <v>1</v>
      </c>
      <c r="J571" s="211" t="s">
        <v>976</v>
      </c>
      <c r="K571" s="208">
        <v>1</v>
      </c>
      <c r="L571" s="235">
        <v>2</v>
      </c>
      <c r="M571" s="211" t="s">
        <v>1035</v>
      </c>
      <c r="N571" s="208">
        <v>1</v>
      </c>
      <c r="O571" s="235">
        <v>1</v>
      </c>
      <c r="P571" s="211" t="s">
        <v>1272</v>
      </c>
      <c r="Q571" s="208">
        <v>1</v>
      </c>
      <c r="R571" s="235">
        <v>1</v>
      </c>
      <c r="S571" s="211" t="s">
        <v>1637</v>
      </c>
      <c r="T571" s="225">
        <v>1</v>
      </c>
      <c r="U571" s="235">
        <v>1</v>
      </c>
      <c r="V571" s="223" t="s">
        <v>1637</v>
      </c>
      <c r="W571" s="213">
        <v>3</v>
      </c>
      <c r="X571" s="235">
        <v>3</v>
      </c>
      <c r="Y571" s="223" t="s">
        <v>1637</v>
      </c>
      <c r="Z571" s="216"/>
      <c r="AA571" s="216"/>
      <c r="AB571" s="218"/>
      <c r="AC571" s="216"/>
      <c r="AD571" s="216"/>
      <c r="AE571" s="218"/>
      <c r="AF571" s="207">
        <v>3</v>
      </c>
      <c r="AG571" s="216">
        <v>1</v>
      </c>
      <c r="AH571" s="223" t="s">
        <v>1637</v>
      </c>
      <c r="AI571" s="223">
        <v>0</v>
      </c>
      <c r="AJ571" s="26">
        <v>1</v>
      </c>
      <c r="AK571" s="102" t="s">
        <v>2100</v>
      </c>
      <c r="AL571" s="7">
        <f t="shared" si="95"/>
        <v>11</v>
      </c>
      <c r="AM571" s="7">
        <f t="shared" si="96"/>
        <v>11</v>
      </c>
      <c r="AN571" s="18">
        <f t="shared" si="93"/>
        <v>1</v>
      </c>
      <c r="AO571" s="18">
        <f t="shared" si="94"/>
        <v>0.91666666666666663</v>
      </c>
      <c r="AP571" s="7" t="s">
        <v>2097</v>
      </c>
    </row>
    <row r="572" spans="1:42" ht="15.75" customHeight="1" x14ac:dyDescent="0.25">
      <c r="A572" s="7">
        <v>597</v>
      </c>
      <c r="B572" s="7" t="s">
        <v>973</v>
      </c>
      <c r="C572" s="7" t="s">
        <v>973</v>
      </c>
      <c r="D572" s="7" t="s">
        <v>16</v>
      </c>
      <c r="E572" s="108" t="s">
        <v>1008</v>
      </c>
      <c r="F572" s="17">
        <v>8</v>
      </c>
      <c r="G572" s="7" t="s">
        <v>1009</v>
      </c>
      <c r="H572" s="208">
        <v>1</v>
      </c>
      <c r="I572" s="235">
        <v>1</v>
      </c>
      <c r="J572" s="211" t="s">
        <v>976</v>
      </c>
      <c r="K572" s="208">
        <v>1</v>
      </c>
      <c r="L572" s="235">
        <v>1</v>
      </c>
      <c r="M572" s="211" t="s">
        <v>1036</v>
      </c>
      <c r="N572" s="208">
        <v>1</v>
      </c>
      <c r="O572" s="235">
        <v>1</v>
      </c>
      <c r="P572" s="211" t="s">
        <v>1933</v>
      </c>
      <c r="Q572" s="208">
        <v>0</v>
      </c>
      <c r="R572" s="235">
        <v>1</v>
      </c>
      <c r="S572" s="211" t="s">
        <v>2121</v>
      </c>
      <c r="T572" s="225">
        <v>1</v>
      </c>
      <c r="U572" s="235">
        <v>1</v>
      </c>
      <c r="V572" s="223" t="s">
        <v>1774</v>
      </c>
      <c r="W572" s="213">
        <v>0</v>
      </c>
      <c r="X572" s="235">
        <v>1</v>
      </c>
      <c r="Y572" s="211" t="s">
        <v>2121</v>
      </c>
      <c r="Z572" s="214"/>
      <c r="AA572" s="214"/>
      <c r="AB572" s="215"/>
      <c r="AC572" s="214"/>
      <c r="AD572" s="214"/>
      <c r="AE572" s="215"/>
      <c r="AF572" s="206">
        <v>0</v>
      </c>
      <c r="AG572" s="214">
        <v>1</v>
      </c>
      <c r="AH572" s="211" t="s">
        <v>2100</v>
      </c>
      <c r="AI572" s="46">
        <v>0</v>
      </c>
      <c r="AJ572" s="49">
        <v>1</v>
      </c>
      <c r="AK572" s="46" t="s">
        <v>2100</v>
      </c>
      <c r="AL572" s="7">
        <f t="shared" si="95"/>
        <v>4</v>
      </c>
      <c r="AM572" s="7">
        <f t="shared" si="96"/>
        <v>8</v>
      </c>
      <c r="AN572" s="18">
        <f t="shared" si="93"/>
        <v>0.5</v>
      </c>
      <c r="AO572" s="18">
        <f t="shared" si="94"/>
        <v>0.5</v>
      </c>
      <c r="AP572" s="7" t="s">
        <v>2098</v>
      </c>
    </row>
    <row r="573" spans="1:42" ht="15.75" customHeight="1" x14ac:dyDescent="0.25">
      <c r="A573" s="7">
        <v>600</v>
      </c>
      <c r="B573" s="7" t="s">
        <v>973</v>
      </c>
      <c r="C573" s="7" t="s">
        <v>973</v>
      </c>
      <c r="D573" s="7" t="s">
        <v>16</v>
      </c>
      <c r="E573" s="108" t="s">
        <v>1010</v>
      </c>
      <c r="F573" s="7">
        <v>9</v>
      </c>
      <c r="G573" s="7" t="s">
        <v>1011</v>
      </c>
      <c r="H573" s="208">
        <v>0</v>
      </c>
      <c r="I573" s="235">
        <v>1</v>
      </c>
      <c r="J573" s="211" t="s">
        <v>2121</v>
      </c>
      <c r="K573" s="208">
        <v>1</v>
      </c>
      <c r="L573" s="235">
        <v>1</v>
      </c>
      <c r="M573" s="211" t="s">
        <v>1037</v>
      </c>
      <c r="N573" s="208">
        <v>0</v>
      </c>
      <c r="O573" s="235">
        <v>1</v>
      </c>
      <c r="P573" s="211" t="s">
        <v>2121</v>
      </c>
      <c r="Q573" s="208">
        <v>0</v>
      </c>
      <c r="R573" s="235">
        <v>1</v>
      </c>
      <c r="S573" s="211" t="s">
        <v>2121</v>
      </c>
      <c r="T573" s="225">
        <v>1</v>
      </c>
      <c r="U573" s="235">
        <v>1</v>
      </c>
      <c r="V573" s="223" t="s">
        <v>1775</v>
      </c>
      <c r="W573" s="213">
        <v>1</v>
      </c>
      <c r="X573" s="235">
        <v>1</v>
      </c>
      <c r="Y573" s="223" t="s">
        <v>2082</v>
      </c>
      <c r="Z573" s="216"/>
      <c r="AA573" s="235"/>
      <c r="AB573" s="218"/>
      <c r="AC573" s="216"/>
      <c r="AD573" s="235"/>
      <c r="AE573" s="218"/>
      <c r="AF573" s="207">
        <v>0</v>
      </c>
      <c r="AG573" s="216">
        <v>1</v>
      </c>
      <c r="AH573" s="223" t="s">
        <v>2100</v>
      </c>
      <c r="AI573" s="223">
        <v>0</v>
      </c>
      <c r="AJ573" s="26">
        <v>1</v>
      </c>
      <c r="AK573" s="102" t="s">
        <v>2100</v>
      </c>
      <c r="AL573" s="7">
        <f t="shared" si="95"/>
        <v>3</v>
      </c>
      <c r="AM573" s="7">
        <f t="shared" si="96"/>
        <v>8</v>
      </c>
      <c r="AN573" s="18">
        <f t="shared" si="93"/>
        <v>0.375</v>
      </c>
      <c r="AO573" s="18">
        <f t="shared" si="94"/>
        <v>0.33333333333333331</v>
      </c>
      <c r="AP573" s="7" t="s">
        <v>2098</v>
      </c>
    </row>
    <row r="574" spans="1:42" ht="15.75" customHeight="1" x14ac:dyDescent="0.25">
      <c r="A574" s="7">
        <v>601</v>
      </c>
      <c r="B574" s="7" t="s">
        <v>973</v>
      </c>
      <c r="C574" s="7" t="s">
        <v>973</v>
      </c>
      <c r="D574" s="7" t="s">
        <v>16</v>
      </c>
      <c r="E574" s="108" t="s">
        <v>1012</v>
      </c>
      <c r="F574" s="7">
        <v>24</v>
      </c>
      <c r="G574" s="7" t="s">
        <v>728</v>
      </c>
      <c r="H574" s="208">
        <v>1</v>
      </c>
      <c r="I574" s="235">
        <v>2</v>
      </c>
      <c r="J574" s="211" t="s">
        <v>1934</v>
      </c>
      <c r="K574" s="208">
        <v>1</v>
      </c>
      <c r="L574" s="235">
        <v>2</v>
      </c>
      <c r="M574" s="211" t="s">
        <v>1911</v>
      </c>
      <c r="N574" s="208">
        <v>1</v>
      </c>
      <c r="O574" s="235">
        <v>2</v>
      </c>
      <c r="P574" s="211" t="s">
        <v>1273</v>
      </c>
      <c r="Q574" s="208">
        <v>0</v>
      </c>
      <c r="R574" s="235">
        <v>2</v>
      </c>
      <c r="S574" s="211" t="s">
        <v>2121</v>
      </c>
      <c r="T574" s="225">
        <v>1</v>
      </c>
      <c r="U574" s="235">
        <v>2</v>
      </c>
      <c r="V574" s="223" t="s">
        <v>1776</v>
      </c>
      <c r="W574" s="213">
        <v>0</v>
      </c>
      <c r="X574" s="235">
        <v>2</v>
      </c>
      <c r="Y574" s="211" t="s">
        <v>2121</v>
      </c>
      <c r="Z574" s="206">
        <v>0</v>
      </c>
      <c r="AA574" s="235">
        <v>2</v>
      </c>
      <c r="AB574" s="211" t="s">
        <v>2121</v>
      </c>
      <c r="AC574" s="206">
        <v>0</v>
      </c>
      <c r="AD574" s="235">
        <v>2</v>
      </c>
      <c r="AE574" s="211" t="s">
        <v>2121</v>
      </c>
      <c r="AF574" s="206">
        <v>2</v>
      </c>
      <c r="AG574" s="235">
        <v>2</v>
      </c>
      <c r="AH574" s="211" t="s">
        <v>2127</v>
      </c>
      <c r="AI574" s="46">
        <v>10</v>
      </c>
      <c r="AJ574" s="49">
        <v>2</v>
      </c>
      <c r="AK574" s="211" t="s">
        <v>2127</v>
      </c>
      <c r="AL574" s="7">
        <f t="shared" si="95"/>
        <v>16</v>
      </c>
      <c r="AM574" s="7">
        <f t="shared" si="96"/>
        <v>20</v>
      </c>
      <c r="AN574" s="18">
        <f t="shared" si="93"/>
        <v>0.8</v>
      </c>
      <c r="AO574" s="18">
        <f t="shared" si="94"/>
        <v>0.66666666666666663</v>
      </c>
      <c r="AP574" s="7" t="s">
        <v>2098</v>
      </c>
    </row>
    <row r="575" spans="1:42" ht="15.75" customHeight="1" x14ac:dyDescent="0.25">
      <c r="A575" s="7">
        <v>602</v>
      </c>
      <c r="B575" s="7" t="s">
        <v>973</v>
      </c>
      <c r="C575" s="7" t="s">
        <v>973</v>
      </c>
      <c r="D575" s="7" t="s">
        <v>16</v>
      </c>
      <c r="E575" s="46" t="s">
        <v>1013</v>
      </c>
      <c r="F575" s="7">
        <v>4</v>
      </c>
      <c r="G575" s="7" t="s">
        <v>293</v>
      </c>
      <c r="H575" s="235"/>
      <c r="I575" s="235"/>
      <c r="J575" s="215"/>
      <c r="K575" s="208">
        <v>0</v>
      </c>
      <c r="L575" s="235">
        <v>1</v>
      </c>
      <c r="M575" s="211" t="s">
        <v>2121</v>
      </c>
      <c r="N575" s="235"/>
      <c r="O575" s="235"/>
      <c r="P575" s="215"/>
      <c r="Q575" s="235"/>
      <c r="R575" s="235"/>
      <c r="S575" s="215"/>
      <c r="T575" s="225">
        <v>0</v>
      </c>
      <c r="U575" s="236">
        <v>1</v>
      </c>
      <c r="V575" s="211" t="s">
        <v>2121</v>
      </c>
      <c r="W575" s="219"/>
      <c r="X575" s="219"/>
      <c r="Y575" s="215"/>
      <c r="Z575" s="214"/>
      <c r="AA575" s="214"/>
      <c r="AB575" s="215"/>
      <c r="AC575" s="214"/>
      <c r="AD575" s="214"/>
      <c r="AE575" s="215"/>
      <c r="AF575" s="206">
        <v>1</v>
      </c>
      <c r="AG575" s="235">
        <v>1</v>
      </c>
      <c r="AH575" s="211" t="s">
        <v>2128</v>
      </c>
      <c r="AI575" s="46">
        <v>3</v>
      </c>
      <c r="AJ575" s="49">
        <v>1</v>
      </c>
      <c r="AK575" s="211" t="s">
        <v>2128</v>
      </c>
      <c r="AL575" s="7">
        <f t="shared" si="95"/>
        <v>4</v>
      </c>
      <c r="AM575" s="7">
        <f t="shared" si="96"/>
        <v>4</v>
      </c>
      <c r="AN575" s="18">
        <f t="shared" si="93"/>
        <v>1</v>
      </c>
      <c r="AO575" s="18">
        <f t="shared" si="94"/>
        <v>1</v>
      </c>
      <c r="AP575" s="7" t="s">
        <v>2098</v>
      </c>
    </row>
    <row r="576" spans="1:42" ht="15.75" customHeight="1" x14ac:dyDescent="0.25">
      <c r="A576" s="7">
        <v>603</v>
      </c>
      <c r="B576" s="7" t="s">
        <v>973</v>
      </c>
      <c r="C576" s="7" t="s">
        <v>973</v>
      </c>
      <c r="D576" s="7" t="s">
        <v>16</v>
      </c>
      <c r="E576" s="108" t="s">
        <v>1014</v>
      </c>
      <c r="F576" s="17">
        <v>18</v>
      </c>
      <c r="G576" s="7" t="s">
        <v>293</v>
      </c>
      <c r="H576" s="208">
        <v>0</v>
      </c>
      <c r="I576" s="235">
        <v>1</v>
      </c>
      <c r="J576" s="211" t="s">
        <v>2121</v>
      </c>
      <c r="K576" s="208">
        <v>3</v>
      </c>
      <c r="L576" s="235">
        <v>1</v>
      </c>
      <c r="M576" s="211" t="s">
        <v>1038</v>
      </c>
      <c r="N576" s="208">
        <v>2</v>
      </c>
      <c r="O576" s="235">
        <v>2</v>
      </c>
      <c r="P576" s="211" t="s">
        <v>1274</v>
      </c>
      <c r="Q576" s="208">
        <v>1</v>
      </c>
      <c r="R576" s="235">
        <v>1</v>
      </c>
      <c r="S576" s="211" t="s">
        <v>1638</v>
      </c>
      <c r="T576" s="225">
        <v>1</v>
      </c>
      <c r="U576" s="235">
        <v>1</v>
      </c>
      <c r="V576" s="223" t="s">
        <v>1638</v>
      </c>
      <c r="W576" s="213">
        <v>3</v>
      </c>
      <c r="X576" s="235">
        <v>3</v>
      </c>
      <c r="Y576" s="223" t="s">
        <v>1638</v>
      </c>
      <c r="Z576" s="207">
        <v>2</v>
      </c>
      <c r="AA576" s="235">
        <v>3</v>
      </c>
      <c r="AB576" s="223" t="s">
        <v>1638</v>
      </c>
      <c r="AC576" s="207">
        <v>0</v>
      </c>
      <c r="AD576" s="235">
        <v>2</v>
      </c>
      <c r="AE576" s="211" t="s">
        <v>2121</v>
      </c>
      <c r="AF576" s="207">
        <v>1</v>
      </c>
      <c r="AG576" s="235">
        <v>2</v>
      </c>
      <c r="AH576" s="223" t="s">
        <v>1638</v>
      </c>
      <c r="AI576" s="102">
        <v>5</v>
      </c>
      <c r="AJ576" s="26">
        <v>1</v>
      </c>
      <c r="AK576" s="223" t="s">
        <v>1638</v>
      </c>
      <c r="AL576" s="7">
        <f t="shared" si="95"/>
        <v>18</v>
      </c>
      <c r="AM576" s="7">
        <f t="shared" si="96"/>
        <v>17</v>
      </c>
      <c r="AN576" s="18">
        <f t="shared" si="93"/>
        <v>1.0588235294117647</v>
      </c>
      <c r="AO576" s="18">
        <f t="shared" si="94"/>
        <v>1</v>
      </c>
      <c r="AP576" s="7" t="s">
        <v>2097</v>
      </c>
    </row>
    <row r="577" spans="1:42" ht="15.75" customHeight="1" x14ac:dyDescent="0.25">
      <c r="A577" s="7">
        <v>604</v>
      </c>
      <c r="B577" s="7" t="s">
        <v>973</v>
      </c>
      <c r="C577" s="7" t="s">
        <v>973</v>
      </c>
      <c r="D577" s="7" t="s">
        <v>16</v>
      </c>
      <c r="E577" s="108" t="s">
        <v>1015</v>
      </c>
      <c r="F577" s="7">
        <v>10</v>
      </c>
      <c r="G577" s="7" t="s">
        <v>293</v>
      </c>
      <c r="H577" s="208">
        <v>0</v>
      </c>
      <c r="I577" s="235">
        <v>1</v>
      </c>
      <c r="J577" s="211" t="s">
        <v>2121</v>
      </c>
      <c r="K577" s="208">
        <v>1</v>
      </c>
      <c r="L577" s="235">
        <v>1</v>
      </c>
      <c r="M577" s="211" t="s">
        <v>1039</v>
      </c>
      <c r="N577" s="208">
        <v>2</v>
      </c>
      <c r="O577" s="235">
        <v>2</v>
      </c>
      <c r="P577" s="211"/>
      <c r="Q577" s="208">
        <v>1</v>
      </c>
      <c r="R577" s="235">
        <v>1</v>
      </c>
      <c r="S577" s="211" t="s">
        <v>1639</v>
      </c>
      <c r="T577" s="225">
        <v>0</v>
      </c>
      <c r="U577" s="235">
        <v>1</v>
      </c>
      <c r="V577" s="211" t="s">
        <v>2121</v>
      </c>
      <c r="W577" s="213">
        <v>0</v>
      </c>
      <c r="X577" s="235">
        <v>1</v>
      </c>
      <c r="Y577" s="211" t="s">
        <v>2121</v>
      </c>
      <c r="Z577" s="214"/>
      <c r="AA577" s="214"/>
      <c r="AB577" s="215"/>
      <c r="AC577" s="214"/>
      <c r="AD577" s="214"/>
      <c r="AE577" s="215"/>
      <c r="AF577" s="206">
        <v>1</v>
      </c>
      <c r="AG577" s="214">
        <v>1</v>
      </c>
      <c r="AH577" s="211" t="s">
        <v>1639</v>
      </c>
      <c r="AI577" s="46">
        <v>1</v>
      </c>
      <c r="AJ577" s="49">
        <v>1</v>
      </c>
      <c r="AK577" s="211" t="s">
        <v>1639</v>
      </c>
      <c r="AL577" s="7">
        <f t="shared" si="95"/>
        <v>6</v>
      </c>
      <c r="AM577" s="7">
        <f t="shared" si="96"/>
        <v>9</v>
      </c>
      <c r="AN577" s="18">
        <f t="shared" si="93"/>
        <v>0.66666666666666663</v>
      </c>
      <c r="AO577" s="18">
        <f t="shared" si="94"/>
        <v>0.6</v>
      </c>
      <c r="AP577" s="7" t="s">
        <v>2098</v>
      </c>
    </row>
    <row r="578" spans="1:42" ht="15.75" customHeight="1" x14ac:dyDescent="0.25">
      <c r="A578" s="7">
        <v>605</v>
      </c>
      <c r="B578" s="7" t="s">
        <v>973</v>
      </c>
      <c r="C578" s="7" t="s">
        <v>973</v>
      </c>
      <c r="D578" s="7" t="s">
        <v>16</v>
      </c>
      <c r="E578" s="64" t="s">
        <v>1937</v>
      </c>
      <c r="F578" s="7">
        <v>600</v>
      </c>
      <c r="G578" s="17" t="s">
        <v>1925</v>
      </c>
      <c r="H578" s="235"/>
      <c r="I578" s="235"/>
      <c r="J578" s="215"/>
      <c r="K578" s="208">
        <v>171</v>
      </c>
      <c r="L578" s="235">
        <v>60</v>
      </c>
      <c r="M578" s="211" t="s">
        <v>1040</v>
      </c>
      <c r="N578" s="208">
        <v>0</v>
      </c>
      <c r="O578" s="235">
        <v>60</v>
      </c>
      <c r="P578" s="211" t="s">
        <v>2121</v>
      </c>
      <c r="Q578" s="17">
        <v>29</v>
      </c>
      <c r="R578" s="235">
        <v>47</v>
      </c>
      <c r="S578" s="211" t="s">
        <v>1640</v>
      </c>
      <c r="T578" s="235"/>
      <c r="U578" s="235"/>
      <c r="V578" s="215"/>
      <c r="W578" s="235"/>
      <c r="X578" s="235"/>
      <c r="Y578" s="215"/>
      <c r="Z578" s="207">
        <v>7</v>
      </c>
      <c r="AA578" s="216">
        <v>35</v>
      </c>
      <c r="AB578" s="223" t="s">
        <v>2103</v>
      </c>
      <c r="AC578" s="207">
        <v>0</v>
      </c>
      <c r="AD578" s="216">
        <v>35</v>
      </c>
      <c r="AE578" s="223" t="s">
        <v>2117</v>
      </c>
      <c r="AF578" s="207">
        <v>34</v>
      </c>
      <c r="AG578" s="216">
        <v>150</v>
      </c>
      <c r="AH578" s="223" t="s">
        <v>1640</v>
      </c>
      <c r="AI578" s="223">
        <v>237</v>
      </c>
      <c r="AJ578" s="26">
        <v>150</v>
      </c>
      <c r="AK578" s="223" t="s">
        <v>1640</v>
      </c>
      <c r="AL578" s="7">
        <f t="shared" si="95"/>
        <v>478</v>
      </c>
      <c r="AM578" s="7">
        <f t="shared" si="96"/>
        <v>537</v>
      </c>
      <c r="AN578" s="18">
        <f t="shared" si="93"/>
        <v>0.8901303538175046</v>
      </c>
      <c r="AO578" s="18">
        <f t="shared" si="94"/>
        <v>0.79666666666666663</v>
      </c>
      <c r="AP578" s="7" t="s">
        <v>2098</v>
      </c>
    </row>
    <row r="579" spans="1:42" ht="15.75" customHeight="1" x14ac:dyDescent="0.25">
      <c r="A579" s="7">
        <v>606</v>
      </c>
      <c r="B579" s="7" t="s">
        <v>973</v>
      </c>
      <c r="C579" s="7" t="s">
        <v>973</v>
      </c>
      <c r="D579" s="7" t="s">
        <v>16</v>
      </c>
      <c r="E579" s="46" t="s">
        <v>1016</v>
      </c>
      <c r="F579" s="16">
        <v>1</v>
      </c>
      <c r="G579" s="7" t="s">
        <v>18</v>
      </c>
      <c r="H579" s="208">
        <v>0</v>
      </c>
      <c r="I579" s="208">
        <v>0</v>
      </c>
      <c r="J579" s="211"/>
      <c r="K579" s="208">
        <v>0</v>
      </c>
      <c r="L579" s="208">
        <v>0</v>
      </c>
      <c r="M579" s="211"/>
      <c r="N579" s="208">
        <v>0</v>
      </c>
      <c r="O579" s="208">
        <v>0</v>
      </c>
      <c r="P579" s="211"/>
      <c r="Q579" s="208">
        <v>3</v>
      </c>
      <c r="R579" s="208">
        <v>3</v>
      </c>
      <c r="S579" s="211" t="s">
        <v>1641</v>
      </c>
      <c r="T579" s="225">
        <v>86</v>
      </c>
      <c r="U579" s="213">
        <v>86</v>
      </c>
      <c r="V579" s="223" t="s">
        <v>1777</v>
      </c>
      <c r="W579" s="213">
        <v>80</v>
      </c>
      <c r="X579" s="213">
        <v>80</v>
      </c>
      <c r="Y579" s="223" t="s">
        <v>1777</v>
      </c>
      <c r="Z579" s="207">
        <v>35</v>
      </c>
      <c r="AA579" s="228">
        <v>35</v>
      </c>
      <c r="AB579" s="223" t="s">
        <v>2104</v>
      </c>
      <c r="AC579" s="207">
        <v>6</v>
      </c>
      <c r="AD579" s="207">
        <v>6</v>
      </c>
      <c r="AE579" s="223" t="s">
        <v>1777</v>
      </c>
      <c r="AF579" s="207">
        <v>41</v>
      </c>
      <c r="AG579" s="207">
        <v>41</v>
      </c>
      <c r="AH579" s="223" t="s">
        <v>2104</v>
      </c>
      <c r="AI579" s="223">
        <v>531</v>
      </c>
      <c r="AJ579" s="26">
        <v>531</v>
      </c>
      <c r="AK579" s="223" t="s">
        <v>2104</v>
      </c>
      <c r="AL579" s="7">
        <f t="shared" si="95"/>
        <v>782</v>
      </c>
      <c r="AM579" s="7">
        <f t="shared" si="96"/>
        <v>782</v>
      </c>
      <c r="AN579" s="18">
        <f>AL579/AM579</f>
        <v>1</v>
      </c>
      <c r="AO579" s="18">
        <f>+AN579/F579</f>
        <v>1</v>
      </c>
      <c r="AP579" s="7" t="s">
        <v>2096</v>
      </c>
    </row>
    <row r="580" spans="1:42" ht="15.75" customHeight="1" x14ac:dyDescent="0.25">
      <c r="A580" s="7">
        <v>607</v>
      </c>
      <c r="B580" s="7" t="s">
        <v>973</v>
      </c>
      <c r="C580" s="7" t="s">
        <v>973</v>
      </c>
      <c r="D580" s="7" t="s">
        <v>16</v>
      </c>
      <c r="E580" s="61" t="s">
        <v>1936</v>
      </c>
      <c r="F580" s="17">
        <v>100</v>
      </c>
      <c r="G580" s="17" t="s">
        <v>1925</v>
      </c>
      <c r="H580" s="235"/>
      <c r="I580" s="235"/>
      <c r="J580" s="215"/>
      <c r="K580" s="208">
        <v>35</v>
      </c>
      <c r="L580" s="235">
        <v>5</v>
      </c>
      <c r="M580" s="211" t="s">
        <v>1041</v>
      </c>
      <c r="N580" s="208">
        <v>0</v>
      </c>
      <c r="O580" s="235">
        <v>5</v>
      </c>
      <c r="P580" s="211" t="s">
        <v>2121</v>
      </c>
      <c r="Q580" s="235"/>
      <c r="R580" s="235"/>
      <c r="S580" s="215"/>
      <c r="T580" s="235"/>
      <c r="U580" s="235"/>
      <c r="V580" s="215"/>
      <c r="W580" s="235"/>
      <c r="X580" s="235"/>
      <c r="Y580" s="215"/>
      <c r="Z580" s="235"/>
      <c r="AA580" s="235"/>
      <c r="AB580" s="215"/>
      <c r="AC580" s="235"/>
      <c r="AD580" s="235"/>
      <c r="AE580" s="215"/>
      <c r="AF580" s="206">
        <v>25</v>
      </c>
      <c r="AG580" s="214">
        <v>35</v>
      </c>
      <c r="AH580" s="211" t="s">
        <v>1642</v>
      </c>
      <c r="AI580" s="211">
        <v>13</v>
      </c>
      <c r="AJ580" s="49">
        <v>30</v>
      </c>
      <c r="AK580" s="211" t="s">
        <v>1642</v>
      </c>
      <c r="AL580" s="7">
        <f t="shared" si="95"/>
        <v>73</v>
      </c>
      <c r="AM580" s="7">
        <f t="shared" si="96"/>
        <v>75</v>
      </c>
      <c r="AN580" s="18">
        <f>+AL580/AM580</f>
        <v>0.97333333333333338</v>
      </c>
      <c r="AO580" s="18">
        <f>+AL580/F580</f>
        <v>0.73</v>
      </c>
      <c r="AP580" s="7" t="s">
        <v>2098</v>
      </c>
    </row>
    <row r="581" spans="1:42" ht="15.75" customHeight="1" x14ac:dyDescent="0.25">
      <c r="A581" s="7">
        <v>608</v>
      </c>
      <c r="B581" s="7" t="s">
        <v>973</v>
      </c>
      <c r="C581" s="7" t="s">
        <v>973</v>
      </c>
      <c r="D581" s="7" t="s">
        <v>16</v>
      </c>
      <c r="E581" s="46" t="s">
        <v>1017</v>
      </c>
      <c r="F581" s="7">
        <v>1</v>
      </c>
      <c r="G581" s="7" t="s">
        <v>992</v>
      </c>
      <c r="H581" s="235"/>
      <c r="I581" s="235"/>
      <c r="J581" s="215"/>
      <c r="K581" s="235"/>
      <c r="L581" s="235"/>
      <c r="M581" s="215"/>
      <c r="N581" s="235"/>
      <c r="O581" s="235"/>
      <c r="P581" s="215"/>
      <c r="Q581" s="235"/>
      <c r="R581" s="235"/>
      <c r="S581" s="215"/>
      <c r="T581" s="236"/>
      <c r="U581" s="236"/>
      <c r="V581" s="215"/>
      <c r="W581" s="235"/>
      <c r="X581" s="235"/>
      <c r="Y581" s="215"/>
      <c r="Z581" s="214"/>
      <c r="AA581" s="214"/>
      <c r="AB581" s="215"/>
      <c r="AC581" s="214"/>
      <c r="AD581" s="214"/>
      <c r="AE581" s="215"/>
      <c r="AF581" s="214"/>
      <c r="AG581" s="214"/>
      <c r="AH581" s="215"/>
      <c r="AI581" s="215">
        <v>0</v>
      </c>
      <c r="AJ581" s="245">
        <v>0</v>
      </c>
      <c r="AK581" s="46" t="s">
        <v>2134</v>
      </c>
      <c r="AL581" s="7">
        <f t="shared" si="89"/>
        <v>0</v>
      </c>
      <c r="AM581" s="7">
        <f t="shared" si="90"/>
        <v>0</v>
      </c>
      <c r="AN581" s="21" t="e">
        <f>+AL581/AM581</f>
        <v>#DIV/0!</v>
      </c>
      <c r="AO581" s="21">
        <f>+AL581/F581</f>
        <v>0</v>
      </c>
      <c r="AP581" s="235" t="s">
        <v>2123</v>
      </c>
    </row>
    <row r="582" spans="1:42" ht="15.75" customHeight="1" x14ac:dyDescent="0.25">
      <c r="A582" s="7">
        <v>609</v>
      </c>
      <c r="B582" s="7" t="s">
        <v>973</v>
      </c>
      <c r="C582" s="7" t="s">
        <v>973</v>
      </c>
      <c r="D582" s="7" t="s">
        <v>16</v>
      </c>
      <c r="E582" s="46" t="s">
        <v>1018</v>
      </c>
      <c r="F582" s="7">
        <v>80</v>
      </c>
      <c r="G582" s="7" t="s">
        <v>1019</v>
      </c>
      <c r="H582" s="235"/>
      <c r="I582" s="235"/>
      <c r="J582" s="215"/>
      <c r="K582" s="208">
        <v>2</v>
      </c>
      <c r="L582" s="235">
        <v>8</v>
      </c>
      <c r="M582" s="211" t="s">
        <v>1935</v>
      </c>
      <c r="N582" s="208">
        <v>7</v>
      </c>
      <c r="O582" s="235">
        <v>8</v>
      </c>
      <c r="P582" s="211" t="s">
        <v>2084</v>
      </c>
      <c r="Q582" s="208">
        <v>6</v>
      </c>
      <c r="R582" s="235">
        <v>8</v>
      </c>
      <c r="S582" s="211" t="s">
        <v>1643</v>
      </c>
      <c r="T582" s="225">
        <v>5</v>
      </c>
      <c r="U582" s="235">
        <v>8</v>
      </c>
      <c r="V582" s="223" t="s">
        <v>1778</v>
      </c>
      <c r="W582" s="213">
        <v>0</v>
      </c>
      <c r="X582" s="235">
        <v>8</v>
      </c>
      <c r="Y582" s="211" t="s">
        <v>2083</v>
      </c>
      <c r="Z582" s="206">
        <v>6</v>
      </c>
      <c r="AA582" s="235">
        <v>8</v>
      </c>
      <c r="AB582" s="211" t="s">
        <v>2105</v>
      </c>
      <c r="AC582" s="206">
        <v>0</v>
      </c>
      <c r="AD582" s="235">
        <v>8</v>
      </c>
      <c r="AE582" s="211" t="s">
        <v>2121</v>
      </c>
      <c r="AF582" s="206">
        <v>6</v>
      </c>
      <c r="AG582" s="235">
        <v>8</v>
      </c>
      <c r="AH582" s="211" t="s">
        <v>1643</v>
      </c>
      <c r="AI582" s="211">
        <v>5</v>
      </c>
      <c r="AJ582" s="49">
        <v>8</v>
      </c>
      <c r="AK582" s="211" t="s">
        <v>1643</v>
      </c>
      <c r="AL582" s="7">
        <f t="shared" ref="AL582:AM586" si="97">H582+K582+N582+Q582+T582+W582+Z582+AC582+AF582+AI582</f>
        <v>37</v>
      </c>
      <c r="AM582" s="7">
        <f t="shared" si="97"/>
        <v>72</v>
      </c>
      <c r="AN582" s="18">
        <f>+AL582/AM582</f>
        <v>0.51388888888888884</v>
      </c>
      <c r="AO582" s="18">
        <f>+AL582/F582</f>
        <v>0.46250000000000002</v>
      </c>
      <c r="AP582" s="7" t="s">
        <v>2098</v>
      </c>
    </row>
    <row r="583" spans="1:42" ht="15.75" customHeight="1" x14ac:dyDescent="0.25">
      <c r="A583" s="7">
        <v>610</v>
      </c>
      <c r="B583" s="7" t="s">
        <v>973</v>
      </c>
      <c r="C583" s="7" t="s">
        <v>973</v>
      </c>
      <c r="D583" s="7" t="s">
        <v>16</v>
      </c>
      <c r="E583" s="61" t="s">
        <v>1938</v>
      </c>
      <c r="F583" s="17">
        <v>3000</v>
      </c>
      <c r="G583" s="17" t="s">
        <v>1929</v>
      </c>
      <c r="H583" s="208">
        <v>0</v>
      </c>
      <c r="I583" s="235">
        <v>42</v>
      </c>
      <c r="J583" s="211" t="s">
        <v>2121</v>
      </c>
      <c r="K583" s="240">
        <v>136</v>
      </c>
      <c r="L583" s="235">
        <v>42</v>
      </c>
      <c r="M583" s="211" t="s">
        <v>1042</v>
      </c>
      <c r="N583" s="208">
        <v>166</v>
      </c>
      <c r="O583" s="235">
        <v>42</v>
      </c>
      <c r="P583" s="211" t="s">
        <v>1275</v>
      </c>
      <c r="Q583" s="208">
        <v>40</v>
      </c>
      <c r="R583" s="235">
        <v>40</v>
      </c>
      <c r="S583" s="211" t="s">
        <v>1644</v>
      </c>
      <c r="T583" s="225">
        <v>146</v>
      </c>
      <c r="U583" s="235">
        <v>146</v>
      </c>
      <c r="V583" s="223" t="s">
        <v>1644</v>
      </c>
      <c r="W583" s="213">
        <v>219</v>
      </c>
      <c r="X583" s="235">
        <v>219</v>
      </c>
      <c r="Y583" s="223" t="s">
        <v>1644</v>
      </c>
      <c r="Z583" s="207">
        <v>97</v>
      </c>
      <c r="AA583" s="216">
        <v>300</v>
      </c>
      <c r="AB583" s="223" t="s">
        <v>1644</v>
      </c>
      <c r="AC583" s="207">
        <v>555</v>
      </c>
      <c r="AD583" s="216">
        <v>700</v>
      </c>
      <c r="AE583" s="223" t="s">
        <v>1644</v>
      </c>
      <c r="AF583" s="207">
        <v>673</v>
      </c>
      <c r="AG583" s="216">
        <v>403</v>
      </c>
      <c r="AH583" s="223" t="s">
        <v>1644</v>
      </c>
      <c r="AI583" s="102">
        <v>308</v>
      </c>
      <c r="AJ583" s="26">
        <v>383</v>
      </c>
      <c r="AK583" s="223" t="s">
        <v>1644</v>
      </c>
      <c r="AL583" s="7">
        <f t="shared" si="97"/>
        <v>2340</v>
      </c>
      <c r="AM583" s="7">
        <f t="shared" si="97"/>
        <v>2317</v>
      </c>
      <c r="AN583" s="18">
        <f>+AL583/AM583</f>
        <v>1.0099266292619766</v>
      </c>
      <c r="AO583" s="18">
        <f>+AL583/F583</f>
        <v>0.78</v>
      </c>
      <c r="AP583" s="7" t="s">
        <v>2098</v>
      </c>
    </row>
    <row r="584" spans="1:42" ht="15.75" customHeight="1" x14ac:dyDescent="0.25">
      <c r="A584" s="66">
        <v>611</v>
      </c>
      <c r="B584" s="66" t="s">
        <v>973</v>
      </c>
      <c r="C584" s="66" t="s">
        <v>973</v>
      </c>
      <c r="D584" s="66" t="s">
        <v>16</v>
      </c>
      <c r="E584" s="114" t="s">
        <v>2106</v>
      </c>
      <c r="F584" s="77">
        <v>15</v>
      </c>
      <c r="G584" s="66" t="s">
        <v>70</v>
      </c>
      <c r="H584" s="239"/>
      <c r="I584" s="239"/>
      <c r="J584" s="217"/>
      <c r="K584" s="205">
        <v>8</v>
      </c>
      <c r="L584" s="239">
        <v>1</v>
      </c>
      <c r="M584" s="212" t="s">
        <v>2107</v>
      </c>
      <c r="N584" s="229">
        <v>1</v>
      </c>
      <c r="O584" s="239">
        <v>1</v>
      </c>
      <c r="P584" s="212" t="s">
        <v>2108</v>
      </c>
      <c r="Q584" s="239"/>
      <c r="R584" s="239"/>
      <c r="S584" s="217"/>
      <c r="T584" s="230">
        <v>2</v>
      </c>
      <c r="U584" s="239">
        <v>1</v>
      </c>
      <c r="V584" s="231" t="s">
        <v>2109</v>
      </c>
      <c r="W584" s="232">
        <v>4</v>
      </c>
      <c r="X584" s="239">
        <v>1</v>
      </c>
      <c r="Y584" s="231" t="s">
        <v>2110</v>
      </c>
      <c r="Z584" s="208">
        <v>2</v>
      </c>
      <c r="AA584" s="239">
        <v>3</v>
      </c>
      <c r="AB584" s="233" t="s">
        <v>2110</v>
      </c>
      <c r="AC584" s="208">
        <v>0</v>
      </c>
      <c r="AD584" s="239">
        <v>1</v>
      </c>
      <c r="AE584" s="234" t="s">
        <v>2118</v>
      </c>
      <c r="AF584" s="208">
        <v>0</v>
      </c>
      <c r="AG584" s="235">
        <v>2</v>
      </c>
      <c r="AH584" s="234" t="s">
        <v>2100</v>
      </c>
      <c r="AI584" s="208">
        <v>0</v>
      </c>
      <c r="AJ584" s="26">
        <v>2</v>
      </c>
      <c r="AK584" s="234" t="s">
        <v>2100</v>
      </c>
      <c r="AL584" s="7">
        <f t="shared" si="97"/>
        <v>17</v>
      </c>
      <c r="AM584" s="7">
        <f t="shared" si="97"/>
        <v>12</v>
      </c>
      <c r="AN584" s="3">
        <f>+AL584/AM584</f>
        <v>1.4166666666666667</v>
      </c>
      <c r="AO584" s="3">
        <f>+AL584/F584</f>
        <v>1.1333333333333333</v>
      </c>
      <c r="AP584" s="7" t="s">
        <v>2096</v>
      </c>
    </row>
    <row r="585" spans="1:42" ht="15.75" customHeight="1" x14ac:dyDescent="0.25">
      <c r="A585" s="7">
        <v>612</v>
      </c>
      <c r="B585" s="7" t="s">
        <v>973</v>
      </c>
      <c r="C585" s="7" t="s">
        <v>973</v>
      </c>
      <c r="D585" s="7" t="s">
        <v>16</v>
      </c>
      <c r="E585" s="108" t="s">
        <v>1020</v>
      </c>
      <c r="F585" s="16">
        <v>1</v>
      </c>
      <c r="G585" s="7" t="s">
        <v>18</v>
      </c>
      <c r="H585" s="208">
        <v>15</v>
      </c>
      <c r="I585" s="208">
        <v>15</v>
      </c>
      <c r="J585" s="211" t="s">
        <v>1021</v>
      </c>
      <c r="K585" s="208">
        <v>12</v>
      </c>
      <c r="L585" s="208">
        <v>12</v>
      </c>
      <c r="M585" s="211" t="s">
        <v>1043</v>
      </c>
      <c r="N585" s="208">
        <v>23</v>
      </c>
      <c r="O585" s="208">
        <v>23</v>
      </c>
      <c r="P585" s="211" t="s">
        <v>1276</v>
      </c>
      <c r="Q585" s="208">
        <v>4</v>
      </c>
      <c r="R585" s="208">
        <v>4</v>
      </c>
      <c r="S585" s="211" t="s">
        <v>1645</v>
      </c>
      <c r="T585" s="213">
        <v>37</v>
      </c>
      <c r="U585" s="213">
        <v>37</v>
      </c>
      <c r="V585" s="223" t="s">
        <v>1645</v>
      </c>
      <c r="W585" s="213">
        <v>23</v>
      </c>
      <c r="X585" s="213">
        <v>23</v>
      </c>
      <c r="Y585" s="223" t="s">
        <v>1645</v>
      </c>
      <c r="Z585" s="207">
        <v>13</v>
      </c>
      <c r="AA585" s="207">
        <v>13</v>
      </c>
      <c r="AB585" s="223" t="s">
        <v>1645</v>
      </c>
      <c r="AC585" s="208">
        <v>9</v>
      </c>
      <c r="AD585" s="207">
        <v>9</v>
      </c>
      <c r="AE585" s="223" t="s">
        <v>1645</v>
      </c>
      <c r="AF585" s="208">
        <v>6</v>
      </c>
      <c r="AG585" s="207">
        <v>6</v>
      </c>
      <c r="AH585" s="223" t="s">
        <v>1645</v>
      </c>
      <c r="AI585" s="102">
        <v>11</v>
      </c>
      <c r="AJ585" s="26">
        <v>11</v>
      </c>
      <c r="AK585" s="223" t="s">
        <v>1645</v>
      </c>
      <c r="AL585" s="7">
        <f t="shared" si="97"/>
        <v>153</v>
      </c>
      <c r="AM585" s="7">
        <f t="shared" si="97"/>
        <v>153</v>
      </c>
      <c r="AN585" s="18">
        <f>AL585/AM585</f>
        <v>1</v>
      </c>
      <c r="AO585" s="18">
        <f>+AN585/F585</f>
        <v>1</v>
      </c>
      <c r="AP585" s="7" t="s">
        <v>2096</v>
      </c>
    </row>
    <row r="586" spans="1:42" ht="15.75" customHeight="1" x14ac:dyDescent="0.25">
      <c r="A586" s="7">
        <v>613</v>
      </c>
      <c r="B586" s="7" t="s">
        <v>973</v>
      </c>
      <c r="C586" s="7" t="s">
        <v>973</v>
      </c>
      <c r="D586" s="7" t="s">
        <v>16</v>
      </c>
      <c r="E586" s="108" t="s">
        <v>1022</v>
      </c>
      <c r="F586" s="16">
        <v>1</v>
      </c>
      <c r="G586" s="7" t="s">
        <v>18</v>
      </c>
      <c r="H586" s="208">
        <v>1</v>
      </c>
      <c r="I586" s="208">
        <v>1</v>
      </c>
      <c r="J586" s="211" t="s">
        <v>1023</v>
      </c>
      <c r="K586" s="208">
        <v>1</v>
      </c>
      <c r="L586" s="208">
        <v>1</v>
      </c>
      <c r="M586" s="211" t="s">
        <v>1044</v>
      </c>
      <c r="N586" s="208">
        <v>1</v>
      </c>
      <c r="O586" s="208">
        <v>1</v>
      </c>
      <c r="P586" s="211" t="s">
        <v>1277</v>
      </c>
      <c r="Q586" s="208">
        <v>1</v>
      </c>
      <c r="R586" s="208">
        <v>1</v>
      </c>
      <c r="S586" s="211" t="s">
        <v>1646</v>
      </c>
      <c r="T586" s="225">
        <v>0</v>
      </c>
      <c r="U586" s="213">
        <v>0</v>
      </c>
      <c r="V586" s="223" t="s">
        <v>1779</v>
      </c>
      <c r="W586" s="213">
        <v>0</v>
      </c>
      <c r="X586" s="213">
        <v>0</v>
      </c>
      <c r="Y586" s="223" t="s">
        <v>1779</v>
      </c>
      <c r="Z586" s="206">
        <v>3</v>
      </c>
      <c r="AA586" s="206">
        <v>3</v>
      </c>
      <c r="AB586" s="211" t="s">
        <v>1646</v>
      </c>
      <c r="AC586" s="206">
        <v>0</v>
      </c>
      <c r="AD586" s="206">
        <v>0</v>
      </c>
      <c r="AE586" s="223" t="s">
        <v>1779</v>
      </c>
      <c r="AF586" s="206">
        <v>3</v>
      </c>
      <c r="AG586" s="206">
        <v>3</v>
      </c>
      <c r="AH586" s="211" t="s">
        <v>1646</v>
      </c>
      <c r="AI586" s="46">
        <v>4</v>
      </c>
      <c r="AJ586" s="49">
        <v>4</v>
      </c>
      <c r="AK586" s="211" t="s">
        <v>1646</v>
      </c>
      <c r="AL586" s="7">
        <f t="shared" si="97"/>
        <v>14</v>
      </c>
      <c r="AM586" s="7">
        <f t="shared" si="97"/>
        <v>14</v>
      </c>
      <c r="AN586" s="18">
        <f>AL586/AM586</f>
        <v>1</v>
      </c>
      <c r="AO586" s="18">
        <f>+AN586/F586</f>
        <v>1</v>
      </c>
      <c r="AP586" s="7" t="s">
        <v>2096</v>
      </c>
    </row>
    <row r="587" spans="1:42" ht="15.75" customHeight="1" x14ac:dyDescent="0.25">
      <c r="A587" s="7">
        <v>614</v>
      </c>
      <c r="B587" s="7" t="s">
        <v>973</v>
      </c>
      <c r="C587" s="7" t="s">
        <v>973</v>
      </c>
      <c r="D587" s="7" t="s">
        <v>16</v>
      </c>
      <c r="E587" s="46" t="s">
        <v>1024</v>
      </c>
      <c r="F587" s="7">
        <v>1</v>
      </c>
      <c r="G587" s="7" t="s">
        <v>89</v>
      </c>
      <c r="H587" s="235"/>
      <c r="I587" s="235"/>
      <c r="J587" s="215"/>
      <c r="K587" s="235"/>
      <c r="L587" s="235"/>
      <c r="M587" s="215"/>
      <c r="N587" s="235"/>
      <c r="O587" s="235"/>
      <c r="P587" s="215"/>
      <c r="Q587" s="213">
        <v>0</v>
      </c>
      <c r="R587" s="235">
        <v>1</v>
      </c>
      <c r="S587" s="211" t="s">
        <v>2121</v>
      </c>
      <c r="T587" s="236"/>
      <c r="U587" s="235"/>
      <c r="V587" s="215"/>
      <c r="W587" s="235"/>
      <c r="X587" s="235"/>
      <c r="Y587" s="215"/>
      <c r="Z587" s="214"/>
      <c r="AA587" s="214"/>
      <c r="AB587" s="215"/>
      <c r="AC587" s="214"/>
      <c r="AD587" s="214"/>
      <c r="AE587" s="215"/>
      <c r="AF587" s="214"/>
      <c r="AG587" s="214"/>
      <c r="AH587" s="215"/>
      <c r="AI587" s="215"/>
      <c r="AJ587" s="247"/>
      <c r="AK587" s="46" t="s">
        <v>2134</v>
      </c>
      <c r="AL587" s="7">
        <f t="shared" si="89"/>
        <v>0</v>
      </c>
      <c r="AM587" s="7">
        <f t="shared" si="90"/>
        <v>1</v>
      </c>
      <c r="AN587" s="18">
        <f t="shared" ref="AN587:AN592" si="98">+AL587/AM587</f>
        <v>0</v>
      </c>
      <c r="AO587" s="18">
        <f t="shared" ref="AO587:AO592" si="99">+AL587/F587</f>
        <v>0</v>
      </c>
      <c r="AP587" s="7" t="s">
        <v>2098</v>
      </c>
    </row>
    <row r="588" spans="1:42" ht="15.75" hidden="1" customHeight="1" x14ac:dyDescent="0.25">
      <c r="A588" s="7">
        <v>615</v>
      </c>
      <c r="B588" s="7" t="s">
        <v>1053</v>
      </c>
      <c r="C588" s="7" t="s">
        <v>1053</v>
      </c>
      <c r="D588" s="7" t="s">
        <v>16</v>
      </c>
      <c r="E588" s="46" t="s">
        <v>1054</v>
      </c>
      <c r="F588" s="7">
        <v>80</v>
      </c>
      <c r="G588" s="7" t="s">
        <v>1055</v>
      </c>
      <c r="H588" s="9">
        <v>0</v>
      </c>
      <c r="I588" s="10">
        <v>0</v>
      </c>
      <c r="J588" s="56" t="s">
        <v>26</v>
      </c>
      <c r="K588" s="10">
        <v>0</v>
      </c>
      <c r="L588" s="10">
        <v>0</v>
      </c>
      <c r="M588" s="56" t="s">
        <v>26</v>
      </c>
      <c r="O588" s="10">
        <v>40</v>
      </c>
      <c r="Q588" s="10">
        <v>0</v>
      </c>
      <c r="R588" s="10">
        <v>0</v>
      </c>
      <c r="S588" s="56" t="s">
        <v>26</v>
      </c>
      <c r="T588" s="7">
        <v>0</v>
      </c>
      <c r="U588" s="7">
        <v>0</v>
      </c>
      <c r="V588" s="46" t="s">
        <v>1757</v>
      </c>
      <c r="W588" s="173">
        <v>0</v>
      </c>
      <c r="X588" s="173">
        <v>0</v>
      </c>
      <c r="Y588" s="186" t="s">
        <v>2087</v>
      </c>
      <c r="Z588" s="186"/>
      <c r="AA588" s="186"/>
      <c r="AB588" s="186"/>
      <c r="AC588" s="186"/>
      <c r="AD588" s="186"/>
      <c r="AE588" s="186"/>
      <c r="AF588" s="186"/>
      <c r="AG588" s="186"/>
      <c r="AH588" s="186"/>
      <c r="AI588" s="186"/>
      <c r="AJ588" s="186"/>
      <c r="AK588" s="186"/>
      <c r="AL588" s="7">
        <f t="shared" ref="AL588:AM590" si="100">H588+K588+N588+Q588+T588+W588</f>
        <v>0</v>
      </c>
      <c r="AM588" s="7">
        <f t="shared" si="100"/>
        <v>40</v>
      </c>
      <c r="AN588" s="21">
        <f t="shared" si="98"/>
        <v>0</v>
      </c>
      <c r="AO588" s="21">
        <f t="shared" si="99"/>
        <v>0</v>
      </c>
      <c r="AP588" s="7" t="s">
        <v>2098</v>
      </c>
    </row>
    <row r="589" spans="1:42" ht="15.75" hidden="1" customHeight="1" x14ac:dyDescent="0.25">
      <c r="A589" s="7">
        <v>616</v>
      </c>
      <c r="B589" s="7" t="s">
        <v>1053</v>
      </c>
      <c r="C589" s="7" t="s">
        <v>1053</v>
      </c>
      <c r="D589" s="7" t="s">
        <v>16</v>
      </c>
      <c r="E589" s="108" t="s">
        <v>1056</v>
      </c>
      <c r="F589" s="7">
        <v>40</v>
      </c>
      <c r="G589" s="7" t="s">
        <v>70</v>
      </c>
      <c r="H589" s="7">
        <v>0</v>
      </c>
      <c r="I589" s="10">
        <v>4</v>
      </c>
      <c r="J589" s="59"/>
      <c r="K589" s="7">
        <v>11</v>
      </c>
      <c r="L589" s="10">
        <v>4</v>
      </c>
      <c r="M589" s="46" t="s">
        <v>1081</v>
      </c>
      <c r="N589" s="7">
        <v>11</v>
      </c>
      <c r="O589" s="9">
        <v>4</v>
      </c>
      <c r="P589" s="46" t="s">
        <v>1255</v>
      </c>
      <c r="R589" s="9">
        <v>3</v>
      </c>
      <c r="S589" s="126"/>
      <c r="T589" s="98">
        <v>8</v>
      </c>
      <c r="U589" s="7">
        <v>4</v>
      </c>
      <c r="V589" s="46" t="s">
        <v>1758</v>
      </c>
      <c r="W589" s="173">
        <v>8</v>
      </c>
      <c r="X589" s="173">
        <v>4</v>
      </c>
      <c r="Y589" s="186" t="s">
        <v>1758</v>
      </c>
      <c r="Z589" s="186"/>
      <c r="AA589" s="186"/>
      <c r="AB589" s="186"/>
      <c r="AC589" s="186"/>
      <c r="AD589" s="186"/>
      <c r="AE589" s="186"/>
      <c r="AF589" s="186"/>
      <c r="AG589" s="186"/>
      <c r="AH589" s="186"/>
      <c r="AI589" s="186"/>
      <c r="AJ589" s="186"/>
      <c r="AK589" s="186"/>
      <c r="AL589" s="7">
        <f t="shared" si="100"/>
        <v>38</v>
      </c>
      <c r="AM589" s="7">
        <f t="shared" si="100"/>
        <v>23</v>
      </c>
      <c r="AN589" s="21">
        <f t="shared" si="98"/>
        <v>1.6521739130434783</v>
      </c>
      <c r="AO589" s="21">
        <f t="shared" si="99"/>
        <v>0.95</v>
      </c>
      <c r="AP589" s="7" t="s">
        <v>2096</v>
      </c>
    </row>
    <row r="590" spans="1:42" ht="15.75" hidden="1" customHeight="1" x14ac:dyDescent="0.25">
      <c r="A590" s="7">
        <v>617</v>
      </c>
      <c r="B590" s="7" t="s">
        <v>1053</v>
      </c>
      <c r="C590" s="7" t="s">
        <v>1053</v>
      </c>
      <c r="D590" s="7" t="s">
        <v>16</v>
      </c>
      <c r="E590" s="46" t="s">
        <v>1057</v>
      </c>
      <c r="F590" s="7">
        <v>1</v>
      </c>
      <c r="G590" s="7" t="s">
        <v>298</v>
      </c>
      <c r="H590" s="9">
        <v>0</v>
      </c>
      <c r="I590" s="10">
        <v>0</v>
      </c>
      <c r="J590" s="56" t="s">
        <v>26</v>
      </c>
      <c r="K590" s="10">
        <v>0</v>
      </c>
      <c r="L590" s="10">
        <v>0</v>
      </c>
      <c r="M590" s="56" t="s">
        <v>26</v>
      </c>
      <c r="N590" s="10">
        <v>0</v>
      </c>
      <c r="O590" s="10">
        <v>0</v>
      </c>
      <c r="P590" s="56" t="s">
        <v>26</v>
      </c>
      <c r="Q590" s="98">
        <v>0</v>
      </c>
      <c r="R590" s="7">
        <v>3</v>
      </c>
      <c r="S590" s="46" t="s">
        <v>1083</v>
      </c>
      <c r="T590" s="7">
        <v>0</v>
      </c>
      <c r="U590" s="23">
        <v>0</v>
      </c>
      <c r="V590" s="46" t="s">
        <v>1757</v>
      </c>
      <c r="W590" s="177">
        <v>0</v>
      </c>
      <c r="X590" s="177">
        <v>0</v>
      </c>
      <c r="Y590" s="189" t="s">
        <v>26</v>
      </c>
      <c r="Z590" s="186"/>
      <c r="AA590" s="186"/>
      <c r="AB590" s="186"/>
      <c r="AC590" s="186"/>
      <c r="AD590" s="186"/>
      <c r="AE590" s="186"/>
      <c r="AF590" s="186"/>
      <c r="AG590" s="186"/>
      <c r="AH590" s="186"/>
      <c r="AI590" s="186"/>
      <c r="AJ590" s="186"/>
      <c r="AK590" s="186"/>
      <c r="AL590" s="7">
        <f t="shared" si="100"/>
        <v>0</v>
      </c>
      <c r="AM590" s="7">
        <f t="shared" si="100"/>
        <v>3</v>
      </c>
      <c r="AN590" s="21">
        <f t="shared" si="98"/>
        <v>0</v>
      </c>
      <c r="AO590" s="21">
        <f t="shared" si="99"/>
        <v>0</v>
      </c>
      <c r="AP590" s="7" t="s">
        <v>2098</v>
      </c>
    </row>
    <row r="591" spans="1:42" ht="15.75" hidden="1" customHeight="1" x14ac:dyDescent="0.25">
      <c r="A591" s="7">
        <v>618</v>
      </c>
      <c r="B591" s="7" t="s">
        <v>1053</v>
      </c>
      <c r="C591" s="7" t="s">
        <v>1053</v>
      </c>
      <c r="D591" s="7" t="s">
        <v>16</v>
      </c>
      <c r="E591" s="46" t="s">
        <v>1058</v>
      </c>
      <c r="F591" s="7">
        <v>1</v>
      </c>
      <c r="G591" s="7" t="s">
        <v>1059</v>
      </c>
      <c r="H591" s="9">
        <v>0</v>
      </c>
      <c r="I591" s="10">
        <v>0</v>
      </c>
      <c r="J591" s="56" t="s">
        <v>26</v>
      </c>
      <c r="K591" s="10">
        <v>0</v>
      </c>
      <c r="L591" s="10">
        <v>0</v>
      </c>
      <c r="M591" s="56" t="s">
        <v>26</v>
      </c>
      <c r="N591" s="7">
        <v>1</v>
      </c>
      <c r="O591" s="9">
        <v>1</v>
      </c>
      <c r="P591" s="46" t="s">
        <v>1256</v>
      </c>
      <c r="Q591" s="7" t="s">
        <v>1653</v>
      </c>
      <c r="R591" s="7" t="s">
        <v>1653</v>
      </c>
      <c r="S591" s="46" t="s">
        <v>1653</v>
      </c>
      <c r="T591" s="27" t="s">
        <v>1653</v>
      </c>
      <c r="U591" s="3" t="s">
        <v>1653</v>
      </c>
      <c r="V591" s="102" t="s">
        <v>1653</v>
      </c>
      <c r="W591" s="177">
        <v>0</v>
      </c>
      <c r="X591" s="177">
        <v>0</v>
      </c>
      <c r="Y591" s="189" t="s">
        <v>26</v>
      </c>
      <c r="Z591" s="186"/>
      <c r="AA591" s="186"/>
      <c r="AB591" s="186"/>
      <c r="AC591" s="186"/>
      <c r="AD591" s="186"/>
      <c r="AE591" s="186"/>
      <c r="AF591" s="186"/>
      <c r="AG591" s="186"/>
      <c r="AH591" s="186"/>
      <c r="AI591" s="186"/>
      <c r="AJ591" s="186"/>
      <c r="AK591" s="186"/>
      <c r="AL591" s="33">
        <f>H591+K591+N591</f>
        <v>1</v>
      </c>
      <c r="AM591" s="33">
        <f>I591+L591+O591</f>
        <v>1</v>
      </c>
      <c r="AN591" s="42">
        <f t="shared" si="98"/>
        <v>1</v>
      </c>
      <c r="AO591" s="42">
        <f t="shared" si="99"/>
        <v>1</v>
      </c>
      <c r="AP591" s="7" t="s">
        <v>2096</v>
      </c>
    </row>
    <row r="592" spans="1:42" ht="15.75" hidden="1" customHeight="1" x14ac:dyDescent="0.25">
      <c r="A592" s="7">
        <v>619</v>
      </c>
      <c r="B592" s="7" t="s">
        <v>1053</v>
      </c>
      <c r="C592" s="7" t="s">
        <v>1053</v>
      </c>
      <c r="D592" s="7" t="s">
        <v>16</v>
      </c>
      <c r="E592" s="46" t="s">
        <v>1060</v>
      </c>
      <c r="F592" s="7">
        <v>15</v>
      </c>
      <c r="G592" s="7" t="s">
        <v>692</v>
      </c>
      <c r="H592" s="9">
        <v>0</v>
      </c>
      <c r="I592" s="10">
        <v>0</v>
      </c>
      <c r="J592" s="56" t="s">
        <v>26</v>
      </c>
      <c r="K592" s="10">
        <v>0</v>
      </c>
      <c r="L592" s="10">
        <v>0</v>
      </c>
      <c r="M592" s="56" t="s">
        <v>26</v>
      </c>
      <c r="N592" s="10">
        <v>0</v>
      </c>
      <c r="O592" s="10">
        <v>0</v>
      </c>
      <c r="Q592" s="10">
        <v>0</v>
      </c>
      <c r="R592" s="10">
        <v>0</v>
      </c>
      <c r="S592" s="126"/>
      <c r="T592" s="10">
        <v>0</v>
      </c>
      <c r="U592" s="10">
        <v>0</v>
      </c>
      <c r="V592" s="126"/>
      <c r="W592" s="177">
        <v>0</v>
      </c>
      <c r="X592" s="177">
        <v>0</v>
      </c>
      <c r="Y592" s="189" t="s">
        <v>26</v>
      </c>
      <c r="Z592" s="186"/>
      <c r="AA592" s="186"/>
      <c r="AB592" s="186"/>
      <c r="AC592" s="186"/>
      <c r="AD592" s="186"/>
      <c r="AE592" s="186"/>
      <c r="AF592" s="186"/>
      <c r="AG592" s="186"/>
      <c r="AH592" s="186"/>
      <c r="AI592" s="186"/>
      <c r="AJ592" s="186"/>
      <c r="AK592" s="186"/>
      <c r="AL592" s="7">
        <f t="shared" ref="AL592:AL607" si="101">H592+K592+N592+Q592+T592+W592</f>
        <v>0</v>
      </c>
      <c r="AM592" s="7">
        <f t="shared" ref="AM592:AM607" si="102">I592+L592+O592+R592+U592+X592</f>
        <v>0</v>
      </c>
      <c r="AN592" s="21" t="e">
        <f t="shared" si="98"/>
        <v>#DIV/0!</v>
      </c>
      <c r="AO592" s="21">
        <f t="shared" si="99"/>
        <v>0</v>
      </c>
      <c r="AP592" s="7" t="s">
        <v>2095</v>
      </c>
    </row>
    <row r="593" spans="1:42" ht="15.75" hidden="1" customHeight="1" x14ac:dyDescent="0.25">
      <c r="A593" s="7">
        <v>620</v>
      </c>
      <c r="B593" s="7" t="s">
        <v>1053</v>
      </c>
      <c r="C593" s="7" t="s">
        <v>1053</v>
      </c>
      <c r="D593" s="7" t="s">
        <v>16</v>
      </c>
      <c r="E593" s="46" t="s">
        <v>1061</v>
      </c>
      <c r="F593" s="7">
        <v>1</v>
      </c>
      <c r="G593" s="7" t="s">
        <v>18</v>
      </c>
      <c r="H593" s="7">
        <v>0</v>
      </c>
      <c r="I593" s="10">
        <v>1</v>
      </c>
      <c r="J593" s="59"/>
      <c r="K593" s="10">
        <v>0</v>
      </c>
      <c r="L593" s="10">
        <v>0</v>
      </c>
      <c r="M593" s="56" t="s">
        <v>26</v>
      </c>
      <c r="N593" s="7">
        <v>0</v>
      </c>
      <c r="O593" s="10">
        <v>1</v>
      </c>
      <c r="Q593" s="7">
        <v>0</v>
      </c>
      <c r="R593" s="7">
        <v>0</v>
      </c>
      <c r="S593" s="46" t="s">
        <v>1605</v>
      </c>
      <c r="T593" s="98">
        <v>1</v>
      </c>
      <c r="U593" s="7">
        <v>1</v>
      </c>
      <c r="V593" s="46" t="s">
        <v>1622</v>
      </c>
      <c r="W593" s="173">
        <v>1</v>
      </c>
      <c r="X593" s="173">
        <v>1</v>
      </c>
      <c r="Y593" s="173" t="s">
        <v>2088</v>
      </c>
      <c r="Z593" s="173"/>
      <c r="AA593" s="173"/>
      <c r="AB593" s="173"/>
      <c r="AC593" s="173"/>
      <c r="AD593" s="173"/>
      <c r="AE593" s="173"/>
      <c r="AF593" s="173"/>
      <c r="AG593" s="173"/>
      <c r="AH593" s="173"/>
      <c r="AI593" s="173"/>
      <c r="AJ593" s="173"/>
      <c r="AK593" s="173"/>
      <c r="AL593" s="7">
        <f t="shared" si="101"/>
        <v>2</v>
      </c>
      <c r="AM593" s="7">
        <f t="shared" si="102"/>
        <v>4</v>
      </c>
      <c r="AN593" s="18">
        <f>AL593/AM593</f>
        <v>0.5</v>
      </c>
      <c r="AO593" s="18">
        <f>+AN593/F593</f>
        <v>0.5</v>
      </c>
      <c r="AP593" s="7" t="s">
        <v>2098</v>
      </c>
    </row>
    <row r="594" spans="1:42" ht="15.75" hidden="1" customHeight="1" x14ac:dyDescent="0.25">
      <c r="A594" s="7">
        <v>621</v>
      </c>
      <c r="B594" s="7" t="s">
        <v>1053</v>
      </c>
      <c r="C594" s="7" t="s">
        <v>1053</v>
      </c>
      <c r="D594" s="7" t="s">
        <v>16</v>
      </c>
      <c r="E594" s="46" t="s">
        <v>1062</v>
      </c>
      <c r="F594" s="7">
        <v>6</v>
      </c>
      <c r="G594" s="7" t="s">
        <v>70</v>
      </c>
      <c r="H594" s="9">
        <v>0</v>
      </c>
      <c r="I594" s="10">
        <v>0</v>
      </c>
      <c r="J594" s="56" t="s">
        <v>26</v>
      </c>
      <c r="K594" s="10">
        <v>0</v>
      </c>
      <c r="L594" s="10">
        <v>0</v>
      </c>
      <c r="M594" s="56" t="s">
        <v>26</v>
      </c>
      <c r="N594" s="10">
        <v>0</v>
      </c>
      <c r="O594" s="10">
        <v>0</v>
      </c>
      <c r="P594" s="46" t="s">
        <v>26</v>
      </c>
      <c r="Q594" s="7">
        <v>2</v>
      </c>
      <c r="R594" s="7">
        <v>2</v>
      </c>
      <c r="S594" s="48" t="s">
        <v>1622</v>
      </c>
      <c r="T594" s="98">
        <v>0</v>
      </c>
      <c r="U594" s="23">
        <v>3</v>
      </c>
      <c r="V594" s="46" t="s">
        <v>1759</v>
      </c>
      <c r="W594" s="173">
        <v>2</v>
      </c>
      <c r="X594" s="173">
        <v>1</v>
      </c>
      <c r="Y594" s="184" t="s">
        <v>2089</v>
      </c>
      <c r="Z594" s="184"/>
      <c r="AA594" s="184"/>
      <c r="AB594" s="184"/>
      <c r="AC594" s="184"/>
      <c r="AD594" s="184"/>
      <c r="AE594" s="184"/>
      <c r="AF594" s="184"/>
      <c r="AG594" s="184"/>
      <c r="AH594" s="184"/>
      <c r="AI594" s="184"/>
      <c r="AJ594" s="184"/>
      <c r="AK594" s="184"/>
      <c r="AL594" s="7">
        <f t="shared" si="101"/>
        <v>4</v>
      </c>
      <c r="AM594" s="7">
        <f t="shared" si="102"/>
        <v>6</v>
      </c>
      <c r="AN594" s="21">
        <f>+AL594/AM594</f>
        <v>0.66666666666666663</v>
      </c>
      <c r="AO594" s="21">
        <f>+AL594/F594</f>
        <v>0.66666666666666663</v>
      </c>
      <c r="AP594" s="7" t="s">
        <v>2097</v>
      </c>
    </row>
    <row r="595" spans="1:42" ht="15.75" hidden="1" customHeight="1" x14ac:dyDescent="0.25">
      <c r="A595" s="7">
        <v>622</v>
      </c>
      <c r="B595" s="7" t="s">
        <v>1053</v>
      </c>
      <c r="C595" s="7" t="s">
        <v>1053</v>
      </c>
      <c r="D595" s="7" t="s">
        <v>16</v>
      </c>
      <c r="E595" s="108" t="s">
        <v>1063</v>
      </c>
      <c r="F595" s="7">
        <v>9</v>
      </c>
      <c r="G595" s="7" t="s">
        <v>102</v>
      </c>
      <c r="H595" s="9">
        <v>0</v>
      </c>
      <c r="I595" s="10">
        <v>0</v>
      </c>
      <c r="J595" s="56" t="s">
        <v>26</v>
      </c>
      <c r="K595" s="7">
        <v>2</v>
      </c>
      <c r="L595" s="10">
        <v>2</v>
      </c>
      <c r="M595" s="46" t="s">
        <v>1082</v>
      </c>
      <c r="N595" s="10">
        <v>0</v>
      </c>
      <c r="O595" s="10">
        <v>0</v>
      </c>
      <c r="P595" s="56" t="s">
        <v>26</v>
      </c>
      <c r="Q595" s="7">
        <v>0</v>
      </c>
      <c r="R595" s="7">
        <v>3</v>
      </c>
      <c r="S595" s="46" t="s">
        <v>1083</v>
      </c>
      <c r="T595" s="98">
        <v>1</v>
      </c>
      <c r="U595" s="23">
        <v>1</v>
      </c>
      <c r="V595" s="46" t="s">
        <v>1760</v>
      </c>
      <c r="W595" s="173">
        <v>2</v>
      </c>
      <c r="X595" s="173">
        <v>2</v>
      </c>
      <c r="Y595" s="184" t="s">
        <v>2090</v>
      </c>
      <c r="Z595" s="184"/>
      <c r="AA595" s="184"/>
      <c r="AB595" s="184"/>
      <c r="AC595" s="184"/>
      <c r="AD595" s="184"/>
      <c r="AE595" s="184"/>
      <c r="AF595" s="184"/>
      <c r="AG595" s="184"/>
      <c r="AH595" s="184"/>
      <c r="AI595" s="184"/>
      <c r="AJ595" s="184"/>
      <c r="AK595" s="184"/>
      <c r="AL595" s="7">
        <f t="shared" si="101"/>
        <v>5</v>
      </c>
      <c r="AM595" s="7">
        <f t="shared" si="102"/>
        <v>8</v>
      </c>
      <c r="AN595" s="21">
        <f>+AL595/AM595</f>
        <v>0.625</v>
      </c>
      <c r="AO595" s="21">
        <f>+AL595/F595</f>
        <v>0.55555555555555558</v>
      </c>
      <c r="AP595" s="7" t="s">
        <v>2097</v>
      </c>
    </row>
    <row r="596" spans="1:42" ht="15.75" hidden="1" customHeight="1" x14ac:dyDescent="0.25">
      <c r="A596" s="7">
        <v>623</v>
      </c>
      <c r="B596" s="7" t="s">
        <v>1053</v>
      </c>
      <c r="C596" s="7" t="s">
        <v>1053</v>
      </c>
      <c r="D596" s="7" t="s">
        <v>16</v>
      </c>
      <c r="E596" s="46" t="s">
        <v>1064</v>
      </c>
      <c r="F596" s="8">
        <v>1</v>
      </c>
      <c r="G596" s="7" t="s">
        <v>18</v>
      </c>
      <c r="H596" s="7">
        <v>0</v>
      </c>
      <c r="I596" s="7">
        <v>0</v>
      </c>
      <c r="J596" s="116"/>
      <c r="K596" s="7">
        <v>0</v>
      </c>
      <c r="L596" s="7">
        <v>0</v>
      </c>
      <c r="M596" s="46" t="s">
        <v>1083</v>
      </c>
      <c r="N596" s="7">
        <v>1</v>
      </c>
      <c r="O596" s="7">
        <v>1</v>
      </c>
      <c r="P596" s="46" t="s">
        <v>1257</v>
      </c>
      <c r="Q596" s="7">
        <v>2</v>
      </c>
      <c r="R596" s="7">
        <v>2</v>
      </c>
      <c r="S596" s="53" t="s">
        <v>1623</v>
      </c>
      <c r="T596" s="98">
        <v>2</v>
      </c>
      <c r="U596" s="7">
        <v>2</v>
      </c>
      <c r="V596" s="46" t="s">
        <v>1761</v>
      </c>
      <c r="W596" s="173">
        <v>6</v>
      </c>
      <c r="X596" s="173">
        <v>6</v>
      </c>
      <c r="Y596" s="184" t="s">
        <v>2091</v>
      </c>
      <c r="Z596" s="184"/>
      <c r="AA596" s="184"/>
      <c r="AB596" s="184"/>
      <c r="AC596" s="184"/>
      <c r="AD596" s="184"/>
      <c r="AE596" s="184"/>
      <c r="AF596" s="184"/>
      <c r="AG596" s="184"/>
      <c r="AH596" s="184"/>
      <c r="AI596" s="184"/>
      <c r="AJ596" s="184"/>
      <c r="AK596" s="184"/>
      <c r="AL596" s="7">
        <f t="shared" si="101"/>
        <v>11</v>
      </c>
      <c r="AM596" s="7">
        <f t="shared" si="102"/>
        <v>11</v>
      </c>
      <c r="AN596" s="18">
        <f>AL596/AM596</f>
        <v>1</v>
      </c>
      <c r="AO596" s="18">
        <f>+AN596/F596</f>
        <v>1</v>
      </c>
      <c r="AP596" s="7" t="s">
        <v>2096</v>
      </c>
    </row>
    <row r="597" spans="1:42" ht="15.75" hidden="1" customHeight="1" x14ac:dyDescent="0.25">
      <c r="A597" s="7">
        <v>624</v>
      </c>
      <c r="B597" s="7" t="s">
        <v>1053</v>
      </c>
      <c r="C597" s="7" t="s">
        <v>1053</v>
      </c>
      <c r="D597" s="7" t="s">
        <v>16</v>
      </c>
      <c r="E597" s="108" t="s">
        <v>1065</v>
      </c>
      <c r="F597" s="7">
        <v>12</v>
      </c>
      <c r="G597" s="7" t="s">
        <v>298</v>
      </c>
      <c r="H597" s="7">
        <v>0</v>
      </c>
      <c r="I597" s="10">
        <v>1</v>
      </c>
      <c r="J597" s="59"/>
      <c r="K597" s="7">
        <v>1</v>
      </c>
      <c r="L597" s="10">
        <v>1</v>
      </c>
      <c r="M597" s="46" t="s">
        <v>1084</v>
      </c>
      <c r="N597" s="7">
        <v>4</v>
      </c>
      <c r="O597" s="9">
        <v>1</v>
      </c>
      <c r="P597" s="46" t="s">
        <v>1258</v>
      </c>
      <c r="Q597" s="7">
        <f>1+1+1</f>
        <v>3</v>
      </c>
      <c r="R597" s="7">
        <v>1</v>
      </c>
      <c r="S597" s="53" t="s">
        <v>1624</v>
      </c>
      <c r="T597" s="98">
        <v>4</v>
      </c>
      <c r="U597" s="23">
        <v>1</v>
      </c>
      <c r="V597" s="46" t="s">
        <v>1762</v>
      </c>
      <c r="W597" s="173">
        <f>6+5</f>
        <v>11</v>
      </c>
      <c r="X597" s="173">
        <v>0</v>
      </c>
      <c r="Y597" s="188" t="s">
        <v>1762</v>
      </c>
      <c r="Z597" s="188"/>
      <c r="AA597" s="188"/>
      <c r="AB597" s="188"/>
      <c r="AC597" s="188"/>
      <c r="AD597" s="188"/>
      <c r="AE597" s="188"/>
      <c r="AF597" s="188"/>
      <c r="AG597" s="188"/>
      <c r="AH597" s="188"/>
      <c r="AI597" s="188"/>
      <c r="AJ597" s="188"/>
      <c r="AK597" s="188"/>
      <c r="AL597" s="7">
        <f t="shared" si="101"/>
        <v>23</v>
      </c>
      <c r="AM597" s="7">
        <f t="shared" si="102"/>
        <v>5</v>
      </c>
      <c r="AN597" s="18">
        <f>+AL597/AM597</f>
        <v>4.5999999999999996</v>
      </c>
      <c r="AO597" s="18">
        <f>+AL597/F597</f>
        <v>1.9166666666666667</v>
      </c>
      <c r="AP597" s="7" t="s">
        <v>2096</v>
      </c>
    </row>
    <row r="598" spans="1:42" ht="15.75" hidden="1" customHeight="1" x14ac:dyDescent="0.25">
      <c r="A598" s="7">
        <v>625</v>
      </c>
      <c r="B598" s="7" t="s">
        <v>1053</v>
      </c>
      <c r="C598" s="7" t="s">
        <v>1053</v>
      </c>
      <c r="D598" s="7" t="s">
        <v>16</v>
      </c>
      <c r="E598" s="108" t="s">
        <v>1066</v>
      </c>
      <c r="F598" s="7">
        <v>24</v>
      </c>
      <c r="G598" s="7" t="s">
        <v>1067</v>
      </c>
      <c r="H598" s="7">
        <v>1</v>
      </c>
      <c r="I598" s="10">
        <v>2</v>
      </c>
      <c r="J598" s="59" t="s">
        <v>1180</v>
      </c>
      <c r="K598" s="7">
        <v>0</v>
      </c>
      <c r="L598" s="10">
        <v>2</v>
      </c>
      <c r="M598" s="46" t="s">
        <v>1083</v>
      </c>
      <c r="N598" s="7">
        <v>5</v>
      </c>
      <c r="O598" s="9">
        <v>2</v>
      </c>
      <c r="P598" s="46" t="s">
        <v>1259</v>
      </c>
      <c r="Q598" s="7">
        <v>7</v>
      </c>
      <c r="R598" s="7">
        <v>2</v>
      </c>
      <c r="S598" s="53" t="s">
        <v>1625</v>
      </c>
      <c r="T598" s="98">
        <v>11</v>
      </c>
      <c r="U598" s="23">
        <v>2</v>
      </c>
      <c r="V598" s="46" t="s">
        <v>1763</v>
      </c>
      <c r="W598" s="173">
        <f>5+1</f>
        <v>6</v>
      </c>
      <c r="X598" s="173">
        <v>6</v>
      </c>
      <c r="Y598" s="184" t="s">
        <v>2092</v>
      </c>
      <c r="Z598" s="184"/>
      <c r="AA598" s="184"/>
      <c r="AB598" s="184"/>
      <c r="AC598" s="184"/>
      <c r="AD598" s="184"/>
      <c r="AE598" s="184"/>
      <c r="AF598" s="184"/>
      <c r="AG598" s="184"/>
      <c r="AH598" s="184"/>
      <c r="AI598" s="184"/>
      <c r="AJ598" s="184"/>
      <c r="AK598" s="184"/>
      <c r="AL598" s="7">
        <f t="shared" si="101"/>
        <v>30</v>
      </c>
      <c r="AM598" s="7">
        <f t="shared" si="102"/>
        <v>16</v>
      </c>
      <c r="AN598" s="18">
        <f>+AL598/AM598</f>
        <v>1.875</v>
      </c>
      <c r="AO598" s="18">
        <f>+AL598/F598</f>
        <v>1.25</v>
      </c>
      <c r="AP598" s="7" t="s">
        <v>2096</v>
      </c>
    </row>
    <row r="599" spans="1:42" ht="78.75" hidden="1" x14ac:dyDescent="0.25">
      <c r="A599" s="7">
        <v>626</v>
      </c>
      <c r="B599" s="7" t="s">
        <v>1053</v>
      </c>
      <c r="C599" s="7" t="s">
        <v>1053</v>
      </c>
      <c r="D599" s="7" t="s">
        <v>16</v>
      </c>
      <c r="E599" s="108" t="s">
        <v>1068</v>
      </c>
      <c r="F599" s="8">
        <v>1</v>
      </c>
      <c r="G599" s="7" t="s">
        <v>18</v>
      </c>
      <c r="H599" s="7">
        <v>1</v>
      </c>
      <c r="I599" s="7">
        <v>1</v>
      </c>
      <c r="J599" s="59" t="s">
        <v>1181</v>
      </c>
      <c r="K599" s="10">
        <v>0</v>
      </c>
      <c r="L599" s="10">
        <v>0</v>
      </c>
      <c r="M599" s="56" t="s">
        <v>26</v>
      </c>
      <c r="N599" s="10">
        <v>0</v>
      </c>
      <c r="O599" s="10">
        <v>0</v>
      </c>
      <c r="P599" s="56" t="s">
        <v>26</v>
      </c>
      <c r="Q599" s="7">
        <v>0</v>
      </c>
      <c r="R599" s="7">
        <v>0</v>
      </c>
      <c r="T599" s="98">
        <v>0</v>
      </c>
      <c r="U599" s="23">
        <v>0</v>
      </c>
      <c r="V599" s="46"/>
      <c r="W599" s="173">
        <v>1</v>
      </c>
      <c r="X599" s="173">
        <v>1</v>
      </c>
      <c r="Y599" s="184" t="s">
        <v>2093</v>
      </c>
      <c r="Z599" s="184"/>
      <c r="AA599" s="184"/>
      <c r="AB599" s="184"/>
      <c r="AC599" s="184"/>
      <c r="AD599" s="184"/>
      <c r="AE599" s="184"/>
      <c r="AF599" s="184"/>
      <c r="AG599" s="184"/>
      <c r="AH599" s="184"/>
      <c r="AI599" s="184"/>
      <c r="AJ599" s="184"/>
      <c r="AK599" s="184"/>
      <c r="AL599" s="7">
        <f t="shared" si="101"/>
        <v>2</v>
      </c>
      <c r="AM599" s="7">
        <f t="shared" si="102"/>
        <v>2</v>
      </c>
      <c r="AN599" s="18">
        <f>AL599/AM599</f>
        <v>1</v>
      </c>
      <c r="AO599" s="18">
        <f>+AN599/F599</f>
        <v>1</v>
      </c>
      <c r="AP599" s="7" t="s">
        <v>2096</v>
      </c>
    </row>
    <row r="600" spans="1:42" ht="15.75" hidden="1" customHeight="1" x14ac:dyDescent="0.25">
      <c r="A600" s="7">
        <v>627</v>
      </c>
      <c r="B600" s="7" t="s">
        <v>1053</v>
      </c>
      <c r="C600" s="7" t="s">
        <v>1053</v>
      </c>
      <c r="D600" s="7" t="s">
        <v>16</v>
      </c>
      <c r="E600" s="46" t="s">
        <v>1069</v>
      </c>
      <c r="F600" s="7">
        <v>1</v>
      </c>
      <c r="G600" s="7" t="s">
        <v>1070</v>
      </c>
      <c r="H600" s="7">
        <v>0</v>
      </c>
      <c r="I600" s="10">
        <v>0</v>
      </c>
      <c r="J600" s="59"/>
      <c r="K600" s="10">
        <v>0</v>
      </c>
      <c r="L600" s="10">
        <v>0</v>
      </c>
      <c r="M600" s="56" t="s">
        <v>26</v>
      </c>
      <c r="N600" s="7">
        <v>0</v>
      </c>
      <c r="O600" s="10">
        <v>1</v>
      </c>
      <c r="P600" s="56"/>
      <c r="Q600" s="10">
        <v>0</v>
      </c>
      <c r="R600" s="10">
        <v>0</v>
      </c>
      <c r="S600" s="56" t="s">
        <v>26</v>
      </c>
      <c r="T600" s="97">
        <v>0</v>
      </c>
      <c r="U600" s="10">
        <v>0</v>
      </c>
      <c r="V600" s="56" t="s">
        <v>26</v>
      </c>
      <c r="W600" s="173">
        <v>1</v>
      </c>
      <c r="X600" s="173">
        <v>1</v>
      </c>
      <c r="Y600" s="184" t="s">
        <v>2093</v>
      </c>
      <c r="Z600" s="184"/>
      <c r="AA600" s="184"/>
      <c r="AB600" s="184"/>
      <c r="AC600" s="184"/>
      <c r="AD600" s="184"/>
      <c r="AE600" s="184"/>
      <c r="AF600" s="184"/>
      <c r="AG600" s="184"/>
      <c r="AH600" s="184"/>
      <c r="AI600" s="184"/>
      <c r="AJ600" s="184"/>
      <c r="AK600" s="184"/>
      <c r="AL600" s="7">
        <f t="shared" si="101"/>
        <v>1</v>
      </c>
      <c r="AM600" s="7">
        <f t="shared" si="102"/>
        <v>2</v>
      </c>
      <c r="AN600" s="21">
        <f t="shared" ref="AN600:AN607" si="103">+AL600/AM600</f>
        <v>0.5</v>
      </c>
      <c r="AO600" s="21">
        <f t="shared" ref="AO600:AO607" si="104">+AL600/F600</f>
        <v>1</v>
      </c>
      <c r="AP600" s="7" t="s">
        <v>2098</v>
      </c>
    </row>
    <row r="601" spans="1:42" ht="15.75" hidden="1" customHeight="1" x14ac:dyDescent="0.25">
      <c r="A601" s="7">
        <v>628</v>
      </c>
      <c r="B601" s="7" t="s">
        <v>1053</v>
      </c>
      <c r="C601" s="7" t="s">
        <v>1053</v>
      </c>
      <c r="D601" s="7" t="s">
        <v>16</v>
      </c>
      <c r="E601" s="46" t="s">
        <v>1071</v>
      </c>
      <c r="F601" s="7">
        <v>1</v>
      </c>
      <c r="G601" s="7" t="s">
        <v>1072</v>
      </c>
      <c r="H601" s="7">
        <v>0</v>
      </c>
      <c r="I601" s="10">
        <v>0</v>
      </c>
      <c r="J601" s="59"/>
      <c r="K601" s="10">
        <v>0</v>
      </c>
      <c r="L601" s="10">
        <v>0</v>
      </c>
      <c r="M601" s="56" t="s">
        <v>26</v>
      </c>
      <c r="N601" s="10">
        <v>0</v>
      </c>
      <c r="O601" s="10">
        <v>0</v>
      </c>
      <c r="P601" s="56" t="s">
        <v>26</v>
      </c>
      <c r="Q601" s="7">
        <v>0</v>
      </c>
      <c r="R601" s="7">
        <v>1</v>
      </c>
      <c r="S601" s="46" t="s">
        <v>1083</v>
      </c>
      <c r="T601" s="98">
        <v>0</v>
      </c>
      <c r="U601" s="23">
        <v>0</v>
      </c>
      <c r="V601" s="46"/>
      <c r="W601" s="176">
        <v>0</v>
      </c>
      <c r="X601" s="176">
        <v>0</v>
      </c>
      <c r="Y601" s="189" t="s">
        <v>26</v>
      </c>
      <c r="Z601" s="186"/>
      <c r="AA601" s="186"/>
      <c r="AB601" s="186"/>
      <c r="AC601" s="186"/>
      <c r="AD601" s="186"/>
      <c r="AE601" s="186"/>
      <c r="AF601" s="186"/>
      <c r="AG601" s="186"/>
      <c r="AH601" s="186"/>
      <c r="AI601" s="186"/>
      <c r="AJ601" s="186"/>
      <c r="AK601" s="186"/>
      <c r="AL601" s="7">
        <f t="shared" si="101"/>
        <v>0</v>
      </c>
      <c r="AM601" s="7">
        <f t="shared" si="102"/>
        <v>1</v>
      </c>
      <c r="AN601" s="21">
        <f t="shared" si="103"/>
        <v>0</v>
      </c>
      <c r="AO601" s="21">
        <f t="shared" si="104"/>
        <v>0</v>
      </c>
      <c r="AP601" s="7" t="s">
        <v>2098</v>
      </c>
    </row>
    <row r="602" spans="1:42" ht="15.75" hidden="1" customHeight="1" x14ac:dyDescent="0.25">
      <c r="A602" s="7">
        <v>629</v>
      </c>
      <c r="B602" s="7" t="s">
        <v>1053</v>
      </c>
      <c r="C602" s="7" t="s">
        <v>1053</v>
      </c>
      <c r="D602" s="7" t="s">
        <v>16</v>
      </c>
      <c r="E602" s="46" t="s">
        <v>1073</v>
      </c>
      <c r="F602" s="7">
        <v>1</v>
      </c>
      <c r="G602" s="7" t="s">
        <v>1070</v>
      </c>
      <c r="H602" s="7">
        <v>0</v>
      </c>
      <c r="I602" s="10">
        <v>0</v>
      </c>
      <c r="J602" s="59"/>
      <c r="K602" s="10">
        <v>0</v>
      </c>
      <c r="L602" s="10">
        <v>0</v>
      </c>
      <c r="M602" s="56" t="s">
        <v>26</v>
      </c>
      <c r="N602" s="10">
        <v>0</v>
      </c>
      <c r="O602" s="10">
        <v>0</v>
      </c>
      <c r="P602" s="56" t="s">
        <v>26</v>
      </c>
      <c r="Q602" s="7">
        <v>0</v>
      </c>
      <c r="R602" s="7">
        <v>1</v>
      </c>
      <c r="S602" s="46" t="s">
        <v>1083</v>
      </c>
      <c r="T602" s="98">
        <v>1</v>
      </c>
      <c r="U602" s="23">
        <v>1</v>
      </c>
      <c r="V602" s="46" t="s">
        <v>1764</v>
      </c>
      <c r="W602" s="173">
        <v>1</v>
      </c>
      <c r="X602" s="173">
        <v>1</v>
      </c>
      <c r="Y602" s="184" t="s">
        <v>2093</v>
      </c>
      <c r="Z602" s="184"/>
      <c r="AA602" s="184"/>
      <c r="AB602" s="184"/>
      <c r="AC602" s="184"/>
      <c r="AD602" s="184"/>
      <c r="AE602" s="184"/>
      <c r="AF602" s="184"/>
      <c r="AG602" s="184"/>
      <c r="AH602" s="184"/>
      <c r="AI602" s="184"/>
      <c r="AJ602" s="184"/>
      <c r="AK602" s="184"/>
      <c r="AL602" s="7">
        <f t="shared" si="101"/>
        <v>2</v>
      </c>
      <c r="AM602" s="7">
        <f t="shared" si="102"/>
        <v>3</v>
      </c>
      <c r="AN602" s="21">
        <f t="shared" si="103"/>
        <v>0.66666666666666663</v>
      </c>
      <c r="AO602" s="21">
        <f t="shared" si="104"/>
        <v>2</v>
      </c>
      <c r="AP602" s="7" t="s">
        <v>2097</v>
      </c>
    </row>
    <row r="603" spans="1:42" ht="15.75" hidden="1" customHeight="1" x14ac:dyDescent="0.25">
      <c r="A603" s="7">
        <v>630</v>
      </c>
      <c r="B603" s="7" t="s">
        <v>1053</v>
      </c>
      <c r="C603" s="7" t="s">
        <v>1053</v>
      </c>
      <c r="D603" s="7" t="s">
        <v>16</v>
      </c>
      <c r="E603" s="108" t="s">
        <v>1074</v>
      </c>
      <c r="F603" s="7">
        <v>40</v>
      </c>
      <c r="G603" s="7" t="s">
        <v>1075</v>
      </c>
      <c r="H603" s="7">
        <v>5</v>
      </c>
      <c r="I603" s="10">
        <v>9</v>
      </c>
      <c r="J603" s="59" t="s">
        <v>1182</v>
      </c>
      <c r="K603" s="7">
        <v>0</v>
      </c>
      <c r="L603" s="10">
        <v>3</v>
      </c>
      <c r="M603" s="46" t="s">
        <v>1083</v>
      </c>
      <c r="N603" s="7">
        <v>12</v>
      </c>
      <c r="O603" s="9">
        <v>3</v>
      </c>
      <c r="P603" s="46" t="s">
        <v>1260</v>
      </c>
      <c r="Q603" s="7">
        <v>3</v>
      </c>
      <c r="R603" s="9">
        <v>3</v>
      </c>
      <c r="S603" s="48" t="s">
        <v>1626</v>
      </c>
      <c r="T603" s="7">
        <v>10</v>
      </c>
      <c r="U603" s="23">
        <v>3</v>
      </c>
      <c r="V603" s="46" t="s">
        <v>1765</v>
      </c>
      <c r="W603" s="173">
        <v>8</v>
      </c>
      <c r="X603" s="173">
        <v>8</v>
      </c>
      <c r="Y603" s="184" t="s">
        <v>1260</v>
      </c>
      <c r="Z603" s="184"/>
      <c r="AA603" s="184"/>
      <c r="AB603" s="184"/>
      <c r="AC603" s="184"/>
      <c r="AD603" s="184"/>
      <c r="AE603" s="184"/>
      <c r="AF603" s="184"/>
      <c r="AG603" s="184"/>
      <c r="AH603" s="184"/>
      <c r="AI603" s="184"/>
      <c r="AJ603" s="184"/>
      <c r="AK603" s="184"/>
      <c r="AL603" s="7">
        <f t="shared" si="101"/>
        <v>38</v>
      </c>
      <c r="AM603" s="7">
        <f t="shared" si="102"/>
        <v>29</v>
      </c>
      <c r="AN603" s="18">
        <f t="shared" si="103"/>
        <v>1.3103448275862069</v>
      </c>
      <c r="AO603" s="18">
        <f t="shared" si="104"/>
        <v>0.95</v>
      </c>
      <c r="AP603" s="7" t="s">
        <v>2096</v>
      </c>
    </row>
    <row r="604" spans="1:42" ht="15.75" hidden="1" customHeight="1" x14ac:dyDescent="0.25">
      <c r="A604" s="7">
        <v>631</v>
      </c>
      <c r="B604" s="7" t="s">
        <v>1053</v>
      </c>
      <c r="C604" s="7" t="s">
        <v>1053</v>
      </c>
      <c r="D604" s="7" t="s">
        <v>16</v>
      </c>
      <c r="E604" s="108" t="s">
        <v>1076</v>
      </c>
      <c r="F604" s="7">
        <v>600</v>
      </c>
      <c r="G604" s="7" t="s">
        <v>1055</v>
      </c>
      <c r="H604" s="7">
        <v>9</v>
      </c>
      <c r="I604" s="10">
        <v>200</v>
      </c>
      <c r="J604" s="59" t="s">
        <v>1183</v>
      </c>
      <c r="K604" s="10">
        <v>0</v>
      </c>
      <c r="L604" s="10">
        <v>0</v>
      </c>
      <c r="M604" s="56" t="s">
        <v>26</v>
      </c>
      <c r="N604" s="9">
        <v>0</v>
      </c>
      <c r="O604" s="9">
        <v>0</v>
      </c>
      <c r="P604" s="121" t="s">
        <v>26</v>
      </c>
      <c r="Q604" s="7">
        <v>508</v>
      </c>
      <c r="R604" s="7">
        <v>420</v>
      </c>
      <c r="S604" s="46" t="s">
        <v>1627</v>
      </c>
      <c r="T604" s="97">
        <v>0</v>
      </c>
      <c r="U604" s="10">
        <v>0</v>
      </c>
      <c r="V604" s="56" t="s">
        <v>26</v>
      </c>
      <c r="W604" s="177">
        <v>0</v>
      </c>
      <c r="X604" s="177">
        <v>0</v>
      </c>
      <c r="Y604" s="189" t="s">
        <v>26</v>
      </c>
      <c r="Z604" s="186"/>
      <c r="AA604" s="186"/>
      <c r="AB604" s="186"/>
      <c r="AC604" s="186"/>
      <c r="AD604" s="186"/>
      <c r="AE604" s="186"/>
      <c r="AF604" s="186"/>
      <c r="AG604" s="186"/>
      <c r="AH604" s="186"/>
      <c r="AI604" s="186"/>
      <c r="AJ604" s="186"/>
      <c r="AK604" s="186"/>
      <c r="AL604" s="7">
        <f t="shared" si="101"/>
        <v>517</v>
      </c>
      <c r="AM604" s="7">
        <f t="shared" si="102"/>
        <v>620</v>
      </c>
      <c r="AN604" s="18">
        <f t="shared" si="103"/>
        <v>0.83387096774193548</v>
      </c>
      <c r="AO604" s="18">
        <f t="shared" si="104"/>
        <v>0.86166666666666669</v>
      </c>
      <c r="AP604" s="7" t="s">
        <v>2096</v>
      </c>
    </row>
    <row r="605" spans="1:42" ht="15.75" hidden="1" customHeight="1" x14ac:dyDescent="0.25">
      <c r="A605" s="7">
        <v>632</v>
      </c>
      <c r="B605" s="7" t="s">
        <v>1053</v>
      </c>
      <c r="C605" s="7" t="s">
        <v>1053</v>
      </c>
      <c r="D605" s="7" t="s">
        <v>16</v>
      </c>
      <c r="E605" s="46" t="s">
        <v>1077</v>
      </c>
      <c r="F605" s="7">
        <v>4400</v>
      </c>
      <c r="G605" s="7" t="s">
        <v>1055</v>
      </c>
      <c r="H605" s="9">
        <v>0</v>
      </c>
      <c r="I605" s="10">
        <v>0</v>
      </c>
      <c r="J605" s="56" t="s">
        <v>26</v>
      </c>
      <c r="K605" s="10">
        <v>0</v>
      </c>
      <c r="L605" s="10">
        <v>0</v>
      </c>
      <c r="M605" s="56" t="s">
        <v>26</v>
      </c>
      <c r="N605" s="7">
        <v>192</v>
      </c>
      <c r="O605" s="9">
        <v>0</v>
      </c>
      <c r="P605" s="46" t="s">
        <v>1261</v>
      </c>
      <c r="Q605" s="10">
        <v>0</v>
      </c>
      <c r="R605" s="10">
        <v>0</v>
      </c>
      <c r="S605" s="56" t="s">
        <v>26</v>
      </c>
      <c r="T605" s="98">
        <v>95</v>
      </c>
      <c r="U605" s="23">
        <v>0</v>
      </c>
      <c r="V605" s="46" t="s">
        <v>1261</v>
      </c>
      <c r="W605" s="173">
        <v>98</v>
      </c>
      <c r="X605" s="173">
        <v>98</v>
      </c>
      <c r="Y605" s="186" t="s">
        <v>1261</v>
      </c>
      <c r="Z605" s="186"/>
      <c r="AA605" s="186"/>
      <c r="AB605" s="186"/>
      <c r="AC605" s="186"/>
      <c r="AD605" s="186"/>
      <c r="AE605" s="186"/>
      <c r="AF605" s="186"/>
      <c r="AG605" s="186"/>
      <c r="AH605" s="186"/>
      <c r="AI605" s="186"/>
      <c r="AJ605" s="186"/>
      <c r="AK605" s="186"/>
      <c r="AL605" s="7">
        <f t="shared" si="101"/>
        <v>385</v>
      </c>
      <c r="AM605" s="7">
        <f t="shared" si="102"/>
        <v>98</v>
      </c>
      <c r="AN605" s="18">
        <f t="shared" si="103"/>
        <v>3.9285714285714284</v>
      </c>
      <c r="AO605" s="18">
        <f t="shared" si="104"/>
        <v>8.7499999999999994E-2</v>
      </c>
      <c r="AP605" s="7" t="s">
        <v>2096</v>
      </c>
    </row>
    <row r="606" spans="1:42" ht="15.75" hidden="1" customHeight="1" x14ac:dyDescent="0.25">
      <c r="A606" s="7">
        <v>633</v>
      </c>
      <c r="B606" s="7" t="s">
        <v>1053</v>
      </c>
      <c r="C606" s="7" t="s">
        <v>1053</v>
      </c>
      <c r="D606" s="7" t="s">
        <v>16</v>
      </c>
      <c r="E606" s="46" t="s">
        <v>1078</v>
      </c>
      <c r="F606" s="7">
        <v>8</v>
      </c>
      <c r="G606" s="7" t="s">
        <v>1079</v>
      </c>
      <c r="H606" s="9">
        <v>0</v>
      </c>
      <c r="I606" s="10">
        <v>0</v>
      </c>
      <c r="J606" s="56" t="s">
        <v>26</v>
      </c>
      <c r="K606" s="10">
        <v>0</v>
      </c>
      <c r="L606" s="10">
        <v>0</v>
      </c>
      <c r="M606" s="56" t="s">
        <v>26</v>
      </c>
      <c r="N606" s="10">
        <v>0</v>
      </c>
      <c r="O606" s="10">
        <v>0</v>
      </c>
      <c r="P606" s="56" t="s">
        <v>26</v>
      </c>
      <c r="Q606" s="10">
        <v>0</v>
      </c>
      <c r="R606" s="10">
        <v>0</v>
      </c>
      <c r="S606" s="56" t="s">
        <v>26</v>
      </c>
      <c r="T606" s="97">
        <v>0</v>
      </c>
      <c r="U606" s="10">
        <v>0</v>
      </c>
      <c r="V606" s="56" t="s">
        <v>26</v>
      </c>
      <c r="W606" s="177">
        <v>0</v>
      </c>
      <c r="X606" s="177">
        <v>0</v>
      </c>
      <c r="Y606" s="189" t="s">
        <v>26</v>
      </c>
      <c r="Z606" s="186"/>
      <c r="AA606" s="186"/>
      <c r="AB606" s="186"/>
      <c r="AC606" s="186"/>
      <c r="AD606" s="186"/>
      <c r="AE606" s="186"/>
      <c r="AF606" s="186"/>
      <c r="AG606" s="186"/>
      <c r="AH606" s="186"/>
      <c r="AI606" s="186"/>
      <c r="AJ606" s="186"/>
      <c r="AK606" s="186"/>
      <c r="AL606" s="7">
        <f t="shared" si="101"/>
        <v>0</v>
      </c>
      <c r="AM606" s="7">
        <f t="shared" si="102"/>
        <v>0</v>
      </c>
      <c r="AN606" s="21" t="e">
        <f t="shared" si="103"/>
        <v>#DIV/0!</v>
      </c>
      <c r="AO606" s="21">
        <f t="shared" si="104"/>
        <v>0</v>
      </c>
      <c r="AP606" s="7" t="s">
        <v>2094</v>
      </c>
    </row>
    <row r="607" spans="1:42" ht="15.75" hidden="1" customHeight="1" x14ac:dyDescent="0.25">
      <c r="A607" s="7">
        <v>634</v>
      </c>
      <c r="B607" s="7" t="s">
        <v>1053</v>
      </c>
      <c r="C607" s="7" t="s">
        <v>1053</v>
      </c>
      <c r="D607" s="7" t="s">
        <v>16</v>
      </c>
      <c r="E607" s="46" t="s">
        <v>1080</v>
      </c>
      <c r="F607" s="7">
        <v>4000</v>
      </c>
      <c r="G607" s="7" t="s">
        <v>1055</v>
      </c>
      <c r="H607" s="9">
        <v>0</v>
      </c>
      <c r="I607" s="10">
        <v>0</v>
      </c>
      <c r="J607" s="56" t="s">
        <v>26</v>
      </c>
      <c r="K607" s="7">
        <v>0</v>
      </c>
      <c r="L607" s="10">
        <v>420</v>
      </c>
      <c r="M607" s="46" t="s">
        <v>1083</v>
      </c>
      <c r="N607" s="7">
        <v>178</v>
      </c>
      <c r="O607" s="10">
        <v>420</v>
      </c>
      <c r="R607" s="10">
        <v>420</v>
      </c>
      <c r="S607" s="126"/>
      <c r="T607" s="98">
        <v>1107</v>
      </c>
      <c r="U607" s="23">
        <v>420</v>
      </c>
      <c r="V607" s="46" t="s">
        <v>1766</v>
      </c>
      <c r="W607" s="173">
        <v>59</v>
      </c>
      <c r="X607" s="173">
        <v>59</v>
      </c>
      <c r="Y607" s="186" t="s">
        <v>1766</v>
      </c>
      <c r="Z607" s="186"/>
      <c r="AA607" s="186"/>
      <c r="AB607" s="186"/>
      <c r="AC607" s="186"/>
      <c r="AD607" s="186"/>
      <c r="AE607" s="186"/>
      <c r="AF607" s="186"/>
      <c r="AG607" s="186"/>
      <c r="AH607" s="186"/>
      <c r="AI607" s="186"/>
      <c r="AJ607" s="186"/>
      <c r="AK607" s="186"/>
      <c r="AL607" s="7">
        <f t="shared" si="101"/>
        <v>1344</v>
      </c>
      <c r="AM607" s="7">
        <f t="shared" si="102"/>
        <v>1739</v>
      </c>
      <c r="AN607" s="21">
        <f t="shared" si="103"/>
        <v>0.77285796434732601</v>
      </c>
      <c r="AO607" s="21">
        <f t="shared" si="104"/>
        <v>0.33600000000000002</v>
      </c>
      <c r="AP607" s="7" t="s">
        <v>2097</v>
      </c>
    </row>
    <row r="608" spans="1:42" ht="15.75" hidden="1" customHeight="1" x14ac:dyDescent="0.25">
      <c r="A608" s="7">
        <v>635</v>
      </c>
      <c r="B608" s="7" t="s">
        <v>1085</v>
      </c>
      <c r="C608" s="7" t="s">
        <v>1085</v>
      </c>
      <c r="D608" s="7" t="s">
        <v>16</v>
      </c>
      <c r="E608" s="46" t="s">
        <v>1086</v>
      </c>
      <c r="F608" s="8">
        <v>0.9</v>
      </c>
      <c r="G608" s="7" t="s">
        <v>18</v>
      </c>
      <c r="H608" s="16">
        <v>0</v>
      </c>
      <c r="I608" s="22">
        <v>0.04</v>
      </c>
      <c r="J608" s="59"/>
      <c r="K608" s="8">
        <v>0</v>
      </c>
      <c r="L608" s="22">
        <v>0.08</v>
      </c>
      <c r="M608" s="119"/>
      <c r="N608" s="8">
        <v>0.2</v>
      </c>
      <c r="O608" s="22">
        <v>0.09</v>
      </c>
      <c r="P608" s="123"/>
      <c r="Q608" s="35">
        <v>0.05</v>
      </c>
      <c r="S608" s="47"/>
      <c r="T608" s="43">
        <v>0.1</v>
      </c>
      <c r="V608" s="128"/>
      <c r="W608" s="80">
        <v>0.1</v>
      </c>
      <c r="AL608" s="80">
        <f>H608+K608+N608+Q608+T608+W608</f>
        <v>0.44999999999999996</v>
      </c>
      <c r="AM608" s="35">
        <v>0.5</v>
      </c>
      <c r="AN608" s="80">
        <f t="shared" ref="AN608:AN613" si="105">AL608/AM608</f>
        <v>0.89999999999999991</v>
      </c>
      <c r="AO608" s="195">
        <f>AN608/F608</f>
        <v>0.99999999999999989</v>
      </c>
      <c r="AP608" s="7" t="s">
        <v>2096</v>
      </c>
    </row>
    <row r="609" spans="1:42" ht="15.75" hidden="1" customHeight="1" x14ac:dyDescent="0.25">
      <c r="A609" s="7">
        <v>636</v>
      </c>
      <c r="B609" s="7" t="s">
        <v>1085</v>
      </c>
      <c r="C609" s="7" t="s">
        <v>1085</v>
      </c>
      <c r="D609" s="7" t="s">
        <v>16</v>
      </c>
      <c r="E609" s="46" t="s">
        <v>1087</v>
      </c>
      <c r="F609" s="8">
        <v>0.9</v>
      </c>
      <c r="G609" s="7" t="s">
        <v>18</v>
      </c>
      <c r="H609" s="16">
        <v>0</v>
      </c>
      <c r="I609" s="22">
        <v>0.05</v>
      </c>
      <c r="J609" s="59"/>
      <c r="K609" s="8">
        <v>0</v>
      </c>
      <c r="L609" s="22">
        <v>0.15</v>
      </c>
      <c r="M609" s="119"/>
      <c r="N609" s="8">
        <v>0.28000000000000003</v>
      </c>
      <c r="O609" s="22">
        <v>0.1</v>
      </c>
      <c r="P609" s="123"/>
      <c r="Q609" s="35">
        <v>0.1</v>
      </c>
      <c r="S609" s="47"/>
      <c r="T609" s="43">
        <v>0.1</v>
      </c>
      <c r="V609" s="128"/>
      <c r="W609" s="80">
        <v>7.0000000000000007E-2</v>
      </c>
      <c r="AL609" s="80">
        <f>H609+K609+N609+Q609+T609+W609</f>
        <v>0.55000000000000004</v>
      </c>
      <c r="AM609" s="35">
        <v>0.53</v>
      </c>
      <c r="AN609" s="80">
        <f t="shared" si="105"/>
        <v>1.0377358490566038</v>
      </c>
      <c r="AO609" s="195">
        <f>AN609/F609</f>
        <v>1.1530398322851152</v>
      </c>
      <c r="AP609" s="7" t="s">
        <v>2096</v>
      </c>
    </row>
    <row r="610" spans="1:42" ht="15.75" hidden="1" customHeight="1" x14ac:dyDescent="0.25">
      <c r="A610" s="7">
        <v>637</v>
      </c>
      <c r="B610" s="7" t="s">
        <v>1085</v>
      </c>
      <c r="C610" s="7" t="s">
        <v>1085</v>
      </c>
      <c r="D610" s="7" t="s">
        <v>16</v>
      </c>
      <c r="E610" s="108" t="s">
        <v>1088</v>
      </c>
      <c r="F610" s="8">
        <v>0.8</v>
      </c>
      <c r="G610" s="7" t="s">
        <v>18</v>
      </c>
      <c r="H610" s="16">
        <v>0</v>
      </c>
      <c r="I610" s="22">
        <v>0.05</v>
      </c>
      <c r="J610" s="59"/>
      <c r="K610" s="8">
        <v>0.2</v>
      </c>
      <c r="L610" s="22">
        <v>0.1</v>
      </c>
      <c r="M610" s="119"/>
      <c r="N610" s="8">
        <v>0.15</v>
      </c>
      <c r="O610" s="22">
        <v>0.11</v>
      </c>
      <c r="P610" s="123"/>
      <c r="Q610" s="35">
        <v>0.04</v>
      </c>
      <c r="S610" s="47"/>
      <c r="T610" s="43">
        <v>0.05</v>
      </c>
      <c r="V610" s="128"/>
      <c r="W610" s="80">
        <v>0.02</v>
      </c>
      <c r="AL610" s="80">
        <f>H610+K610+N610+Q610+T610+W610</f>
        <v>0.45999999999999996</v>
      </c>
      <c r="AM610" s="35">
        <v>0.47</v>
      </c>
      <c r="AN610" s="80">
        <f t="shared" si="105"/>
        <v>0.97872340425531912</v>
      </c>
      <c r="AO610" s="195">
        <f>AN610/F610</f>
        <v>1.2234042553191489</v>
      </c>
      <c r="AP610" s="7" t="s">
        <v>2096</v>
      </c>
    </row>
    <row r="611" spans="1:42" ht="15.75" hidden="1" customHeight="1" x14ac:dyDescent="0.25">
      <c r="A611" s="7">
        <v>638</v>
      </c>
      <c r="B611" s="7" t="s">
        <v>1085</v>
      </c>
      <c r="C611" s="7" t="s">
        <v>1085</v>
      </c>
      <c r="D611" s="7" t="s">
        <v>16</v>
      </c>
      <c r="E611" s="108" t="s">
        <v>1089</v>
      </c>
      <c r="F611" s="8">
        <v>0.9</v>
      </c>
      <c r="G611" s="7" t="s">
        <v>18</v>
      </c>
      <c r="H611" s="8">
        <v>0.05</v>
      </c>
      <c r="I611" s="22">
        <v>0.05</v>
      </c>
      <c r="J611" s="116"/>
      <c r="K611" s="8">
        <v>0.05</v>
      </c>
      <c r="L611" s="22">
        <v>0.08</v>
      </c>
      <c r="M611" s="119"/>
      <c r="N611" s="8">
        <v>7.0000000000000007E-2</v>
      </c>
      <c r="O611" s="22">
        <v>0.08</v>
      </c>
      <c r="P611" s="123"/>
      <c r="Q611" s="35">
        <v>0.05</v>
      </c>
      <c r="S611" s="47"/>
      <c r="T611" s="43">
        <v>0.05</v>
      </c>
      <c r="V611" s="128"/>
      <c r="W611" s="80">
        <v>0.05</v>
      </c>
      <c r="AL611" s="80">
        <f>H611+K611+N611+Q611+T611+W611</f>
        <v>0.32</v>
      </c>
      <c r="AM611" s="35">
        <v>0.51</v>
      </c>
      <c r="AN611" s="80">
        <f t="shared" si="105"/>
        <v>0.62745098039215685</v>
      </c>
      <c r="AO611" s="195">
        <f>AN611/F611</f>
        <v>0.69716775599128533</v>
      </c>
      <c r="AP611" s="7" t="s">
        <v>2097</v>
      </c>
    </row>
    <row r="612" spans="1:42" ht="15.75" hidden="1" customHeight="1" x14ac:dyDescent="0.25">
      <c r="A612" s="7">
        <v>639</v>
      </c>
      <c r="B612" s="7" t="s">
        <v>1085</v>
      </c>
      <c r="C612" s="7" t="s">
        <v>1085</v>
      </c>
      <c r="D612" s="7" t="s">
        <v>16</v>
      </c>
      <c r="E612" s="108" t="s">
        <v>1090</v>
      </c>
      <c r="F612" s="7">
        <v>6000</v>
      </c>
      <c r="G612" s="7" t="s">
        <v>480</v>
      </c>
      <c r="H612" s="7">
        <v>900</v>
      </c>
      <c r="I612" s="10">
        <v>500</v>
      </c>
      <c r="J612" s="59"/>
      <c r="K612" s="7">
        <v>200</v>
      </c>
      <c r="L612" s="10">
        <v>500</v>
      </c>
      <c r="M612" s="57"/>
      <c r="N612" s="7">
        <v>500</v>
      </c>
      <c r="O612" s="10">
        <v>500</v>
      </c>
      <c r="P612" s="58"/>
      <c r="Q612" s="7">
        <v>1500</v>
      </c>
      <c r="S612" s="47"/>
      <c r="T612" s="3">
        <v>500</v>
      </c>
      <c r="V612" s="128"/>
      <c r="W612" s="81">
        <v>570</v>
      </c>
      <c r="AL612" s="194">
        <f>H612+K612+N612+Q612+T612+W612</f>
        <v>4170</v>
      </c>
      <c r="AM612" s="7">
        <v>3000</v>
      </c>
      <c r="AN612" s="80">
        <f t="shared" si="105"/>
        <v>1.39</v>
      </c>
      <c r="AO612" s="80">
        <f>AL612/F612</f>
        <v>0.69499999999999995</v>
      </c>
      <c r="AP612" s="7" t="s">
        <v>2096</v>
      </c>
    </row>
    <row r="613" spans="1:42" ht="15.75" hidden="1" customHeight="1" x14ac:dyDescent="0.25">
      <c r="A613" s="7">
        <v>640</v>
      </c>
      <c r="B613" s="7" t="s">
        <v>1085</v>
      </c>
      <c r="C613" s="7" t="s">
        <v>1085</v>
      </c>
      <c r="D613" s="7" t="s">
        <v>16</v>
      </c>
      <c r="E613" s="46" t="s">
        <v>1091</v>
      </c>
      <c r="F613" s="7">
        <v>1</v>
      </c>
      <c r="G613" s="7" t="s">
        <v>89</v>
      </c>
      <c r="H613" s="10">
        <v>0</v>
      </c>
      <c r="I613" s="10">
        <v>0</v>
      </c>
      <c r="J613" s="56" t="s">
        <v>26</v>
      </c>
      <c r="K613" s="10">
        <v>0</v>
      </c>
      <c r="L613" s="10">
        <v>0</v>
      </c>
      <c r="M613" s="56" t="s">
        <v>26</v>
      </c>
      <c r="N613" s="10">
        <v>0</v>
      </c>
      <c r="O613" s="10">
        <v>0</v>
      </c>
      <c r="P613" s="56" t="s">
        <v>26</v>
      </c>
      <c r="Q613" s="7">
        <v>0</v>
      </c>
      <c r="T613" s="27">
        <v>0</v>
      </c>
      <c r="W613" s="3">
        <v>0</v>
      </c>
      <c r="AL613" s="3">
        <v>0</v>
      </c>
      <c r="AN613" s="80" t="e">
        <f t="shared" si="105"/>
        <v>#DIV/0!</v>
      </c>
      <c r="AO613" s="195" t="e">
        <f>AN613/F613</f>
        <v>#DIV/0!</v>
      </c>
      <c r="AP613" s="7" t="s">
        <v>2094</v>
      </c>
    </row>
    <row r="614" spans="1:42" ht="15.75" hidden="1" customHeight="1" x14ac:dyDescent="0.25">
      <c r="A614" s="7">
        <v>641</v>
      </c>
      <c r="B614" s="7" t="s">
        <v>1092</v>
      </c>
      <c r="C614" s="7" t="s">
        <v>1092</v>
      </c>
      <c r="D614" s="7" t="s">
        <v>16</v>
      </c>
      <c r="E614" s="46" t="s">
        <v>1093</v>
      </c>
      <c r="F614" s="7">
        <v>4</v>
      </c>
      <c r="G614" s="7" t="s">
        <v>1070</v>
      </c>
      <c r="H614" s="7">
        <v>1</v>
      </c>
      <c r="I614" s="10">
        <v>1</v>
      </c>
      <c r="J614" s="59"/>
      <c r="K614" s="10">
        <v>0</v>
      </c>
      <c r="L614" s="10">
        <v>0</v>
      </c>
      <c r="M614" s="56" t="s">
        <v>26</v>
      </c>
      <c r="N614" s="10">
        <v>0</v>
      </c>
      <c r="O614" s="10">
        <v>0</v>
      </c>
      <c r="P614" s="56" t="s">
        <v>26</v>
      </c>
      <c r="Q614" s="7">
        <v>1</v>
      </c>
      <c r="R614" s="7">
        <v>1</v>
      </c>
      <c r="S614" s="53" t="s">
        <v>1672</v>
      </c>
      <c r="T614" s="27"/>
      <c r="W614" s="3">
        <v>1</v>
      </c>
      <c r="X614" s="3">
        <v>1</v>
      </c>
      <c r="Y614" s="102" t="s">
        <v>2007</v>
      </c>
      <c r="AL614" s="7">
        <f>H614+K614+N614+Q614+T614+W614</f>
        <v>3</v>
      </c>
      <c r="AM614" s="7">
        <f>I614+L614+O614+R614+U614+X614</f>
        <v>3</v>
      </c>
      <c r="AN614" s="21">
        <f>+AL614/AM614</f>
        <v>1</v>
      </c>
      <c r="AO614" s="21">
        <f>+AL614/F614</f>
        <v>0.75</v>
      </c>
      <c r="AP614" s="7" t="s">
        <v>2096</v>
      </c>
    </row>
    <row r="615" spans="1:42" ht="15.75" hidden="1" customHeight="1" x14ac:dyDescent="0.25">
      <c r="A615" s="7">
        <v>642</v>
      </c>
      <c r="B615" s="7" t="s">
        <v>1092</v>
      </c>
      <c r="C615" s="7" t="s">
        <v>1092</v>
      </c>
      <c r="D615" s="7" t="s">
        <v>16</v>
      </c>
      <c r="E615" s="46" t="s">
        <v>1094</v>
      </c>
      <c r="F615" s="7">
        <v>1</v>
      </c>
      <c r="G615" s="7" t="s">
        <v>1070</v>
      </c>
      <c r="H615" s="10">
        <v>0</v>
      </c>
      <c r="I615" s="10">
        <v>0</v>
      </c>
      <c r="J615" s="56" t="s">
        <v>26</v>
      </c>
      <c r="K615" s="10">
        <v>0</v>
      </c>
      <c r="L615" s="10">
        <v>0</v>
      </c>
      <c r="M615" s="56" t="s">
        <v>26</v>
      </c>
      <c r="O615" s="10">
        <v>1</v>
      </c>
      <c r="P615" s="58"/>
      <c r="Q615" s="10">
        <v>0</v>
      </c>
      <c r="R615" s="10">
        <v>0</v>
      </c>
      <c r="S615" s="56" t="s">
        <v>26</v>
      </c>
      <c r="T615" s="27"/>
      <c r="W615" s="10">
        <v>0</v>
      </c>
      <c r="X615" s="10">
        <v>0</v>
      </c>
      <c r="Y615" s="56" t="s">
        <v>26</v>
      </c>
      <c r="Z615" s="46"/>
      <c r="AA615" s="46"/>
      <c r="AB615" s="46"/>
      <c r="AC615" s="46"/>
      <c r="AD615" s="46"/>
      <c r="AE615" s="46"/>
      <c r="AF615" s="46"/>
      <c r="AG615" s="46"/>
      <c r="AH615" s="46"/>
      <c r="AI615" s="46"/>
      <c r="AJ615" s="46"/>
      <c r="AK615" s="46"/>
      <c r="AL615" s="7">
        <f>H615+K615+N615</f>
        <v>0</v>
      </c>
      <c r="AM615" s="7">
        <f>I615+L615+O615+R615+U615+X615</f>
        <v>1</v>
      </c>
      <c r="AN615" s="21">
        <f>+AL615/AM615</f>
        <v>0</v>
      </c>
      <c r="AO615" s="21">
        <f>+AL615/F615</f>
        <v>0</v>
      </c>
      <c r="AP615" s="7" t="s">
        <v>2098</v>
      </c>
    </row>
    <row r="616" spans="1:42" ht="15.75" hidden="1" customHeight="1" x14ac:dyDescent="0.25">
      <c r="A616" s="7">
        <v>643</v>
      </c>
      <c r="B616" s="7" t="s">
        <v>1092</v>
      </c>
      <c r="C616" s="7" t="s">
        <v>1092</v>
      </c>
      <c r="D616" s="7" t="s">
        <v>16</v>
      </c>
      <c r="E616" s="46" t="s">
        <v>1095</v>
      </c>
      <c r="F616" s="7">
        <v>2</v>
      </c>
      <c r="G616" s="7" t="s">
        <v>1070</v>
      </c>
      <c r="H616" s="10">
        <v>0</v>
      </c>
      <c r="I616" s="10">
        <v>0</v>
      </c>
      <c r="J616" s="56" t="s">
        <v>26</v>
      </c>
      <c r="K616" s="10">
        <v>0</v>
      </c>
      <c r="L616" s="10">
        <v>0</v>
      </c>
      <c r="M616" s="56" t="s">
        <v>26</v>
      </c>
      <c r="N616" s="10">
        <v>0</v>
      </c>
      <c r="O616" s="10">
        <v>0</v>
      </c>
      <c r="P616" s="56" t="s">
        <v>26</v>
      </c>
      <c r="Q616" s="10">
        <v>0</v>
      </c>
      <c r="R616" s="10">
        <v>0</v>
      </c>
      <c r="S616" s="56" t="s">
        <v>26</v>
      </c>
      <c r="T616" s="27"/>
      <c r="W616" s="10">
        <v>0</v>
      </c>
      <c r="X616" s="10">
        <v>0</v>
      </c>
      <c r="Y616" s="56" t="s">
        <v>26</v>
      </c>
      <c r="Z616" s="46"/>
      <c r="AA616" s="46"/>
      <c r="AB616" s="46"/>
      <c r="AC616" s="46"/>
      <c r="AD616" s="46"/>
      <c r="AE616" s="46"/>
      <c r="AF616" s="46"/>
      <c r="AG616" s="46"/>
      <c r="AH616" s="46"/>
      <c r="AI616" s="46"/>
      <c r="AJ616" s="46"/>
      <c r="AK616" s="46"/>
      <c r="AL616" s="7">
        <f>H616+K616+N616</f>
        <v>0</v>
      </c>
      <c r="AM616" s="7">
        <f>I616+L616+O616</f>
        <v>0</v>
      </c>
      <c r="AN616" s="21" t="e">
        <f>+AL616/AM616</f>
        <v>#DIV/0!</v>
      </c>
      <c r="AO616" s="21">
        <f>+AL616/F616</f>
        <v>0</v>
      </c>
      <c r="AP616" s="7" t="s">
        <v>2094</v>
      </c>
    </row>
    <row r="617" spans="1:42" ht="15.75" hidden="1" customHeight="1" x14ac:dyDescent="0.25">
      <c r="A617" s="7">
        <v>645</v>
      </c>
      <c r="B617" s="7" t="s">
        <v>1096</v>
      </c>
      <c r="C617" s="7" t="s">
        <v>1096</v>
      </c>
      <c r="D617" s="7" t="s">
        <v>16</v>
      </c>
      <c r="E617" s="46" t="s">
        <v>2086</v>
      </c>
      <c r="F617" s="8">
        <v>1</v>
      </c>
      <c r="G617" s="7" t="s">
        <v>18</v>
      </c>
      <c r="H617" s="7">
        <v>1</v>
      </c>
      <c r="I617" s="7">
        <v>1</v>
      </c>
      <c r="J617" s="52" t="s">
        <v>1097</v>
      </c>
      <c r="K617" s="7">
        <v>0</v>
      </c>
      <c r="L617" s="7">
        <v>0</v>
      </c>
      <c r="M617" s="57"/>
      <c r="N617" s="7">
        <v>0</v>
      </c>
      <c r="O617" s="7">
        <v>0</v>
      </c>
      <c r="P617" s="58"/>
      <c r="Q617" s="7">
        <v>0</v>
      </c>
      <c r="R617" s="7">
        <v>0</v>
      </c>
      <c r="T617" s="27">
        <v>0</v>
      </c>
      <c r="U617" s="3">
        <v>0</v>
      </c>
      <c r="V617" s="102" t="s">
        <v>26</v>
      </c>
      <c r="W617" s="3">
        <v>0</v>
      </c>
      <c r="X617" s="3">
        <v>0</v>
      </c>
      <c r="Y617" s="50" t="s">
        <v>26</v>
      </c>
      <c r="Z617" s="46"/>
      <c r="AA617" s="46"/>
      <c r="AB617" s="46"/>
      <c r="AC617" s="46"/>
      <c r="AD617" s="46"/>
      <c r="AE617" s="46"/>
      <c r="AF617" s="46"/>
      <c r="AG617" s="46"/>
      <c r="AH617" s="46"/>
      <c r="AI617" s="46"/>
      <c r="AJ617" s="46"/>
      <c r="AK617" s="46"/>
      <c r="AL617" s="7">
        <f t="shared" ref="AL617:AM619" si="106">H617+K617+N617+Q617+T617+W617</f>
        <v>1</v>
      </c>
      <c r="AM617" s="7">
        <f t="shared" si="106"/>
        <v>1</v>
      </c>
      <c r="AN617" s="18">
        <f>AL617/AM617</f>
        <v>1</v>
      </c>
      <c r="AO617" s="18">
        <f>+AN617/F617</f>
        <v>1</v>
      </c>
      <c r="AP617" s="7" t="s">
        <v>2096</v>
      </c>
    </row>
    <row r="618" spans="1:42" ht="15.75" hidden="1" customHeight="1" x14ac:dyDescent="0.25">
      <c r="A618" s="7">
        <v>646</v>
      </c>
      <c r="B618" s="7" t="s">
        <v>1096</v>
      </c>
      <c r="C618" s="7" t="s">
        <v>1096</v>
      </c>
      <c r="D618" s="7" t="s">
        <v>16</v>
      </c>
      <c r="E618" s="46" t="s">
        <v>1655</v>
      </c>
      <c r="F618" s="8">
        <v>1</v>
      </c>
      <c r="G618" s="7" t="s">
        <v>18</v>
      </c>
      <c r="H618" s="7">
        <v>0</v>
      </c>
      <c r="I618" s="7">
        <v>0</v>
      </c>
      <c r="J618" s="50"/>
      <c r="K618" s="7">
        <v>0</v>
      </c>
      <c r="L618" s="7">
        <v>0</v>
      </c>
      <c r="M618" s="57"/>
      <c r="N618" s="7">
        <v>0</v>
      </c>
      <c r="O618" s="7">
        <v>0</v>
      </c>
      <c r="P618" s="58"/>
      <c r="Q618" s="98">
        <v>1</v>
      </c>
      <c r="R618" s="7">
        <v>1</v>
      </c>
      <c r="S618" s="149" t="s">
        <v>1671</v>
      </c>
      <c r="T618" s="3">
        <v>0</v>
      </c>
      <c r="U618" s="3">
        <v>0</v>
      </c>
      <c r="V618" s="102" t="s">
        <v>26</v>
      </c>
      <c r="W618" s="3">
        <v>0</v>
      </c>
      <c r="X618" s="3">
        <v>0</v>
      </c>
      <c r="Y618" s="50" t="s">
        <v>26</v>
      </c>
      <c r="Z618" s="46"/>
      <c r="AA618" s="46"/>
      <c r="AB618" s="46"/>
      <c r="AC618" s="46"/>
      <c r="AD618" s="46"/>
      <c r="AE618" s="46"/>
      <c r="AF618" s="46"/>
      <c r="AG618" s="46"/>
      <c r="AH618" s="46"/>
      <c r="AI618" s="46"/>
      <c r="AJ618" s="46"/>
      <c r="AK618" s="46"/>
      <c r="AL618" s="7">
        <f t="shared" si="106"/>
        <v>1</v>
      </c>
      <c r="AM618" s="7">
        <f t="shared" si="106"/>
        <v>1</v>
      </c>
      <c r="AN618" s="18">
        <f>AL618/AM618</f>
        <v>1</v>
      </c>
      <c r="AO618" s="18">
        <f>+AN618/F618</f>
        <v>1</v>
      </c>
      <c r="AP618" s="7" t="s">
        <v>2096</v>
      </c>
    </row>
    <row r="619" spans="1:42" ht="15.75" hidden="1" customHeight="1" x14ac:dyDescent="0.25">
      <c r="A619" s="7">
        <v>647</v>
      </c>
      <c r="B619" s="7" t="s">
        <v>1096</v>
      </c>
      <c r="C619" s="7" t="s">
        <v>1096</v>
      </c>
      <c r="D619" s="7" t="s">
        <v>16</v>
      </c>
      <c r="E619" s="46" t="s">
        <v>1656</v>
      </c>
      <c r="F619" s="8">
        <v>1</v>
      </c>
      <c r="G619" s="7" t="s">
        <v>18</v>
      </c>
      <c r="H619" s="7">
        <v>0</v>
      </c>
      <c r="I619" s="7">
        <v>0</v>
      </c>
      <c r="J619" s="50"/>
      <c r="K619" s="7">
        <v>0</v>
      </c>
      <c r="L619" s="7">
        <v>0</v>
      </c>
      <c r="M619" s="57"/>
      <c r="N619" s="7">
        <v>0</v>
      </c>
      <c r="O619" s="7">
        <v>0</v>
      </c>
      <c r="P619" s="58"/>
      <c r="Q619" s="7">
        <v>0</v>
      </c>
      <c r="R619" s="7">
        <v>0</v>
      </c>
      <c r="T619" s="155">
        <v>0</v>
      </c>
      <c r="U619" s="164">
        <v>0</v>
      </c>
      <c r="V619" s="138" t="s">
        <v>26</v>
      </c>
      <c r="W619" s="164">
        <v>0</v>
      </c>
      <c r="X619" s="164">
        <v>0</v>
      </c>
      <c r="Y619" s="142" t="s">
        <v>26</v>
      </c>
      <c r="Z619" s="143"/>
      <c r="AA619" s="143"/>
      <c r="AB619" s="143"/>
      <c r="AC619" s="143"/>
      <c r="AD619" s="143"/>
      <c r="AE619" s="143"/>
      <c r="AF619" s="143"/>
      <c r="AG619" s="143"/>
      <c r="AH619" s="143"/>
      <c r="AI619" s="143"/>
      <c r="AJ619" s="143"/>
      <c r="AK619" s="143"/>
      <c r="AL619" s="7">
        <f t="shared" si="106"/>
        <v>0</v>
      </c>
      <c r="AM619" s="7">
        <f t="shared" si="106"/>
        <v>0</v>
      </c>
      <c r="AN619" s="18" t="e">
        <f>AL619/AM619</f>
        <v>#DIV/0!</v>
      </c>
      <c r="AO619" s="18" t="e">
        <f>+AN619/F619</f>
        <v>#DIV/0!</v>
      </c>
      <c r="AP619" s="7" t="s">
        <v>2095</v>
      </c>
    </row>
    <row r="671" spans="5:7" ht="30" customHeight="1" x14ac:dyDescent="0.25">
      <c r="E671" s="100"/>
      <c r="F671" s="5"/>
      <c r="G671" s="5"/>
    </row>
  </sheetData>
  <sheetProtection formatColumns="0" sort="0" autoFilter="0"/>
  <autoFilter ref="A3:AP619">
    <filterColumn colId="1">
      <filters>
        <filter val="IJR"/>
      </filters>
    </filterColumn>
  </autoFilter>
  <mergeCells count="12">
    <mergeCell ref="T2:V2"/>
    <mergeCell ref="A1:P1"/>
    <mergeCell ref="H2:J2"/>
    <mergeCell ref="K2:M2"/>
    <mergeCell ref="N2:P2"/>
    <mergeCell ref="Q2:S2"/>
    <mergeCell ref="W2:Y2"/>
    <mergeCell ref="Z2:AB2"/>
    <mergeCell ref="AC2:AE2"/>
    <mergeCell ref="AL2:AP2"/>
    <mergeCell ref="AF2:AH2"/>
    <mergeCell ref="AI2:AK2"/>
  </mergeCells>
  <conditionalFormatting sqref="Q155">
    <cfRule type="containsBlanks" dxfId="10" priority="15">
      <formula>LEN(TRIM(Q155))=0</formula>
    </cfRule>
  </conditionalFormatting>
  <conditionalFormatting sqref="Q144:R153 Q156:R164 Q165 Q166:R201 Q203:R212 Q213 Q214:R237">
    <cfRule type="containsBlanks" dxfId="9" priority="16">
      <formula>LEN(TRIM(Q144))=0</formula>
    </cfRule>
  </conditionalFormatting>
  <conditionalFormatting sqref="W144:X153">
    <cfRule type="containsBlanks" dxfId="8" priority="14">
      <formula>LEN(TRIM(W144))=0</formula>
    </cfRule>
  </conditionalFormatting>
  <conditionalFormatting sqref="W155:X158 W160:X161 W163:X163 W165:X170">
    <cfRule type="containsBlanks" dxfId="7" priority="13">
      <formula>LEN(TRIM(W155))=0</formula>
    </cfRule>
  </conditionalFormatting>
  <conditionalFormatting sqref="W172:X173">
    <cfRule type="containsBlanks" dxfId="6" priority="12">
      <formula>LEN(TRIM(W172))=0</formula>
    </cfRule>
  </conditionalFormatting>
  <conditionalFormatting sqref="W187:X237">
    <cfRule type="containsBlanks" dxfId="5" priority="11">
      <formula>LEN(TRIM(W187))=0</formula>
    </cfRule>
  </conditionalFormatting>
  <conditionalFormatting sqref="AP4:AP619">
    <cfRule type="containsText" dxfId="4" priority="6" operator="containsText" text="*2">
      <formula>NOT(ISERROR(SEARCH("*2",AP4)))</formula>
    </cfRule>
    <cfRule type="containsText" dxfId="3" priority="7" operator="containsText" text="*1">
      <formula>NOT(ISERROR(SEARCH("*1",AP4)))</formula>
    </cfRule>
    <cfRule type="containsText" dxfId="2" priority="8" operator="containsText" text="En Riesgo">
      <formula>NOT(ISERROR(SEARCH("En Riesgo",AP4)))</formula>
    </cfRule>
    <cfRule type="containsText" dxfId="1" priority="9" operator="containsText" text="En Progreso">
      <formula>NOT(ISERROR(SEARCH("En Progreso",AP4)))</formula>
    </cfRule>
    <cfRule type="containsText" dxfId="0" priority="10" operator="containsText" text="Aceptable">
      <formula>NOT(ISERROR(SEARCH("Aceptable",AP4)))</formula>
    </cfRule>
  </conditionalFormatting>
  <pageMargins left="0.25" right="0.25" top="0.75" bottom="0.75" header="0.3" footer="0.3"/>
  <pageSetup scale="25" fitToHeight="0"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POA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Myriam Hidekel Lima Vazquez</dc:creator>
  <cp:lastModifiedBy>PROYECTOS</cp:lastModifiedBy>
  <cp:lastPrinted>2023-08-11T18:24:46Z</cp:lastPrinted>
  <dcterms:created xsi:type="dcterms:W3CDTF">2023-03-15T22:34:58Z</dcterms:created>
  <dcterms:modified xsi:type="dcterms:W3CDTF">2023-11-28T03:43:19Z</dcterms:modified>
</cp:coreProperties>
</file>